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v-data2-n2\n2-ccin\SERVICES\JAMP\Achats et MP\CONSULTATIONS EN COURS\AFFAIRES CCITSE\CCITSE-2026-MAPA-04 - Monte charge PN\0- Préparation\"/>
    </mc:Choice>
  </mc:AlternateContent>
  <xr:revisionPtr revIDLastSave="0" documentId="13_ncr:1_{E55B6DAC-9A88-4E94-85EE-0CF90B76A137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PdG" sheetId="3" r:id="rId1"/>
    <sheet name="DPGF PYLONE OUEST" sheetId="1" r:id="rId2"/>
    <sheet name="DPGF PYLONE EST" sheetId="4" r:id="rId3"/>
    <sheet name="TOTAL" sheetId="5" r:id="rId4"/>
  </sheets>
  <definedNames>
    <definedName name="_Hlk181821884" localSheetId="0">PdG!$S$92</definedName>
    <definedName name="Adr_1">#REF!</definedName>
    <definedName name="Adr_2">#REF!</definedName>
    <definedName name="Client" localSheetId="2">#REF!</definedName>
    <definedName name="Client">#REF!</definedName>
    <definedName name="_xlnm.Print_Titles" localSheetId="2">'DPGF PYLONE EST'!$1:$9</definedName>
    <definedName name="_xlnm.Print_Titles" localSheetId="1">'DPGF PYLONE OUEST'!$1:$9</definedName>
    <definedName name="NumAff" localSheetId="2">#REF!</definedName>
    <definedName name="NumAff">#REF!</definedName>
    <definedName name="St_1" localSheetId="2">#REF!</definedName>
    <definedName name="St_1">#REF!</definedName>
    <definedName name="St_2" localSheetId="2">#REF!</definedName>
    <definedName name="St_2">#REF!</definedName>
    <definedName name="Titre" localSheetId="2">#REF!</definedName>
    <definedName name="Titre">#REF!</definedName>
    <definedName name="_xlnm.Print_Area" localSheetId="2">'DPGF PYLONE EST'!$A$1:$H$60</definedName>
    <definedName name="_xlnm.Print_Area" localSheetId="1">'DPGF PYLONE OUEST'!$A$1:$H$60</definedName>
    <definedName name="_xlnm.Print_Area" localSheetId="0">PdG!$A$1:$I$59</definedName>
    <definedName name="_xlnm.Print_Area" localSheetId="3">TOTAL!$A$1:$F$14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5" l="1"/>
  <c r="D12" i="5"/>
  <c r="C12" i="5"/>
  <c r="E11" i="5"/>
  <c r="D11" i="5"/>
  <c r="C11" i="5"/>
  <c r="E10" i="5"/>
  <c r="D10" i="5"/>
  <c r="C10" i="5"/>
  <c r="H10" i="4"/>
  <c r="A11" i="4"/>
  <c r="B17" i="4" s="1"/>
  <c r="H11" i="4"/>
  <c r="H12" i="4"/>
  <c r="H13" i="4"/>
  <c r="H14" i="4"/>
  <c r="H15" i="4"/>
  <c r="H16" i="4"/>
  <c r="H17" i="4"/>
  <c r="A18" i="4"/>
  <c r="H18" i="4"/>
  <c r="H19" i="4"/>
  <c r="H20" i="4"/>
  <c r="H21" i="4"/>
  <c r="H22" i="4"/>
  <c r="H46" i="4" s="1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B46" i="4"/>
  <c r="B47" i="4"/>
  <c r="H48" i="4"/>
  <c r="A49" i="4"/>
  <c r="H49" i="4"/>
  <c r="H50" i="4"/>
  <c r="H51" i="4"/>
  <c r="H53" i="4" s="1"/>
  <c r="H52" i="4"/>
  <c r="B53" i="4"/>
  <c r="B54" i="4"/>
  <c r="H55" i="4"/>
  <c r="B56" i="4"/>
  <c r="B57" i="4"/>
  <c r="H28" i="1"/>
  <c r="H29" i="1"/>
  <c r="H30" i="1"/>
  <c r="H31" i="1"/>
  <c r="B57" i="1"/>
  <c r="B56" i="1"/>
  <c r="H55" i="1"/>
  <c r="B54" i="1"/>
  <c r="H52" i="1"/>
  <c r="H51" i="1"/>
  <c r="H50" i="1"/>
  <c r="H49" i="1"/>
  <c r="A49" i="1"/>
  <c r="B53" i="1" s="1"/>
  <c r="H48" i="1"/>
  <c r="B47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27" i="1"/>
  <c r="H26" i="1"/>
  <c r="H25" i="1"/>
  <c r="H24" i="1"/>
  <c r="H23" i="1"/>
  <c r="H22" i="1"/>
  <c r="H21" i="1"/>
  <c r="H20" i="1"/>
  <c r="H19" i="1"/>
  <c r="H18" i="1"/>
  <c r="A18" i="1"/>
  <c r="B46" i="1" s="1"/>
  <c r="H16" i="1"/>
  <c r="H15" i="1"/>
  <c r="H14" i="1"/>
  <c r="H13" i="1"/>
  <c r="H12" i="1"/>
  <c r="H11" i="1"/>
  <c r="A11" i="1"/>
  <c r="B17" i="1" s="1"/>
  <c r="H10" i="1"/>
  <c r="H47" i="4" l="1"/>
  <c r="H56" i="4" s="1"/>
  <c r="H54" i="4"/>
  <c r="H57" i="4" s="1"/>
  <c r="H17" i="1"/>
  <c r="H46" i="1"/>
  <c r="H53" i="1"/>
  <c r="H54" i="1" s="1"/>
  <c r="H57" i="1" s="1"/>
  <c r="H58" i="4" l="1"/>
  <c r="H59" i="4" s="1"/>
  <c r="H60" i="4" s="1"/>
  <c r="H47" i="1"/>
  <c r="H56" i="1" s="1"/>
  <c r="H58" i="1" l="1"/>
  <c r="H59" i="1" l="1"/>
  <c r="H60" i="1" s="1"/>
</calcChain>
</file>

<file path=xl/sharedStrings.xml><?xml version="1.0" encoding="utf-8"?>
<sst xmlns="http://schemas.openxmlformats.org/spreadsheetml/2006/main" count="216" uniqueCount="71">
  <si>
    <t>N°</t>
  </si>
  <si>
    <t>Unité</t>
  </si>
  <si>
    <t>Qté
MOE</t>
  </si>
  <si>
    <t>PRIX UNITAIRE EN CHIFFRES 
(en € HT)</t>
  </si>
  <si>
    <t>PRIX GLOBAL EN CHIFFRES 
(en € HT)</t>
  </si>
  <si>
    <t>Qté
ENT</t>
  </si>
  <si>
    <t>1.</t>
  </si>
  <si>
    <t>2.</t>
  </si>
  <si>
    <t>RECAPITULATIF</t>
  </si>
  <si>
    <t xml:space="preserve">TOTAL GENERAL HT </t>
  </si>
  <si>
    <t>TVA (20%)</t>
  </si>
  <si>
    <t>TOTAL GENERAL TTC</t>
  </si>
  <si>
    <t>15 rue des Hauts Guibouts</t>
  </si>
  <si>
    <t>94364 BRY-SUR-MARNE CEDEX</t>
  </si>
  <si>
    <t>Tél. : 01 47 06 10 97</t>
  </si>
  <si>
    <t>Généralités</t>
  </si>
  <si>
    <t>Etudes d'execution</t>
  </si>
  <si>
    <t>Ens</t>
  </si>
  <si>
    <t>Fourniture du DOE</t>
  </si>
  <si>
    <t>Mise en service &amp; Essais</t>
  </si>
  <si>
    <t>Formations</t>
  </si>
  <si>
    <t>BOITES A BOUTONS PALIERES</t>
  </si>
  <si>
    <t>MODULE VARIATION DE FREQUENCE</t>
  </si>
  <si>
    <t>PARTIE ELECTRIQUE CABINE</t>
  </si>
  <si>
    <t>MACHINE DE TRACTION</t>
  </si>
  <si>
    <t>CABLES DE TRACTION</t>
  </si>
  <si>
    <t>MANŒUVRE COURANT DE SECOURS</t>
  </si>
  <si>
    <t>BOITES A BOUTONS CABINE</t>
  </si>
  <si>
    <t xml:space="preserve">Travaux </t>
  </si>
  <si>
    <t>ARMOIRE DE MANŒUVRE TOIT DE CABINE</t>
  </si>
  <si>
    <t>PARTIE ELECTRIQUE TOIT DE CABINE</t>
  </si>
  <si>
    <t>LIMITEUR DE VITESSE CABINE</t>
  </si>
  <si>
    <t>LIMITEUR DE VITESSE CONTREPOIDS</t>
  </si>
  <si>
    <t>Manutention et mise en œuvre</t>
  </si>
  <si>
    <t>Visite de site</t>
  </si>
  <si>
    <t>Relevé sur site</t>
  </si>
  <si>
    <t>u</t>
  </si>
  <si>
    <t>ens</t>
  </si>
  <si>
    <t>Verifications et auto controles</t>
  </si>
  <si>
    <t>CCI SEINE ESTUAIRE</t>
  </si>
  <si>
    <t>Projet de remise en état des Lifts de maintenance du Pont de Normandie – 
Le Havre (76)</t>
  </si>
  <si>
    <t>ALC II AND VFC UPGRADE comprenant :</t>
  </si>
  <si>
    <t xml:space="preserve"> * Unité principale (CPU) : avec carte électronique intégrée.
 * Unité d’extension : pour augmenter les capacités du système.
 * Entrée pour encodeur à impulsions : pour déterminer la position du monte-charge.
 * Interfaces de communication :
   - RS232
  - CAN-bus (2 canaux)
  - TCP/IP</t>
  </si>
  <si>
    <t>Alimentation :
 * Entrées/sorties 19VAC, 24VDC, 12VDC
 * Chargeur de batterie intégré</t>
  </si>
  <si>
    <t xml:space="preserve"> * Boutons de programmation : Up, Down, SNL, Prog</t>
  </si>
  <si>
    <t xml:space="preserve"> * Afficheurs et claviers : pour les commandes en cabine et aux étages</t>
  </si>
  <si>
    <t xml:space="preserve"> * Système de diagnostic intégré : pour la maintenance et les erreurs</t>
  </si>
  <si>
    <t>Système ALC II ou contrôleur modulaire</t>
  </si>
  <si>
    <t>VFC contrôleur de vitesse moteur :</t>
  </si>
  <si>
    <t xml:space="preserve"> * Convertisseur de fréquence Vacon pour régulateur de la vitesse moteur</t>
  </si>
  <si>
    <t xml:space="preserve"> * Filtres CEM : pour réduire les interférences électromagnétiques.</t>
  </si>
  <si>
    <t xml:space="preserve"> * Résistances de freinage : pour dissiper l’énergie lors des arrêts rapides.</t>
  </si>
  <si>
    <t xml:space="preserve"> * Capteurs de vitesse et de position : intégrés ou connectés au VFC.</t>
  </si>
  <si>
    <t xml:space="preserve"> * Interface avec le système ALC II : pour synchronisation des commandes.</t>
  </si>
  <si>
    <t>COMPRIS</t>
  </si>
  <si>
    <t>INTERPHONE CABINE MACHINERIE conforme a la Norme EN-81-28</t>
  </si>
  <si>
    <t>Installation de chantier / Etat des lieux</t>
  </si>
  <si>
    <t>Modernisation ascenseur de charge et Monte-personnes</t>
  </si>
  <si>
    <t>epi.fr</t>
  </si>
  <si>
    <r>
      <t xml:space="preserve"> * Cartes d’E/S (Entrées/Sorties)</t>
    </r>
    <r>
      <rPr>
        <sz val="9"/>
        <color rgb="FF424242"/>
        <rFont val="Poppins"/>
      </rPr>
      <t> : pour les commandes et capteurs.</t>
    </r>
  </si>
  <si>
    <t>REMISE EN ETAT DE LA PORTE CABINE</t>
  </si>
  <si>
    <t>Interventions sur crémaillères</t>
  </si>
  <si>
    <t>Ascenseur de chantier PYLONE OUEST côté Havre (Sandouville)</t>
  </si>
  <si>
    <t>DPGF</t>
  </si>
  <si>
    <t>Ascenseur de chantier PYLONE EST côté HONFLEUR</t>
  </si>
  <si>
    <t>€ HT</t>
  </si>
  <si>
    <t>TOTAL GENERAL</t>
  </si>
  <si>
    <t>TOTAL  PYLONE EST</t>
  </si>
  <si>
    <t>TOTAL PYLONE OUEST</t>
  </si>
  <si>
    <t>TVA</t>
  </si>
  <si>
    <t>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</si>
</sst>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 € HT]"/>
    <numFmt numFmtId="165" formatCode="#,##0.00\ &quot;€&quot;"/>
    <numFmt numFmtId="166" formatCode="_-* #,##0.00\ _€_-;\-* #,##0.00\ _€_-;_-* &quot;-&quot;??\ _€_-;_-@_-"/>
  </numFmts>
  <fonts count="27" x14ac:knownFonts="1">
    <font>
      <sz val="10"/>
      <name val="Arial"/>
    </font>
    <font>
      <sz val="9"/>
      <color rgb="FF002583"/>
      <name val="Poppins SemiBold"/>
    </font>
    <font>
      <b/>
      <sz val="9"/>
      <color rgb="FF002583"/>
      <name val="Arial"/>
      <family val="2"/>
    </font>
    <font>
      <sz val="10"/>
      <name val="Poppins"/>
    </font>
    <font>
      <b/>
      <sz val="14"/>
      <name val="Poppins"/>
    </font>
    <font>
      <b/>
      <sz val="12"/>
      <name val="Poppins"/>
    </font>
    <font>
      <b/>
      <sz val="16"/>
      <name val="Poppins"/>
    </font>
    <font>
      <sz val="9"/>
      <name val="Poppins"/>
    </font>
    <font>
      <sz val="14"/>
      <name val="Poppins"/>
    </font>
    <font>
      <b/>
      <sz val="11"/>
      <name val="Poppins"/>
    </font>
    <font>
      <b/>
      <sz val="18"/>
      <name val="Poppins"/>
    </font>
    <font>
      <b/>
      <sz val="20"/>
      <color theme="0"/>
      <name val="Poppins"/>
    </font>
    <font>
      <sz val="11"/>
      <name val="Poppins"/>
    </font>
    <font>
      <b/>
      <sz val="9"/>
      <name val="Poppins"/>
    </font>
    <font>
      <b/>
      <sz val="9"/>
      <color rgb="FF00B0F0"/>
      <name val="Poppins"/>
    </font>
    <font>
      <sz val="9"/>
      <color rgb="FF00B0F0"/>
      <name val="Poppins"/>
    </font>
    <font>
      <b/>
      <sz val="10"/>
      <name val="Poppins"/>
    </font>
    <font>
      <b/>
      <sz val="10"/>
      <color rgb="FF00B0F0"/>
      <name val="Poppins"/>
    </font>
    <font>
      <sz val="10"/>
      <color rgb="FF00B0F0"/>
      <name val="Poppins"/>
    </font>
    <font>
      <b/>
      <u/>
      <sz val="14"/>
      <name val="Poppins"/>
    </font>
    <font>
      <b/>
      <u/>
      <sz val="10"/>
      <name val="Calibri"/>
      <family val="2"/>
      <scheme val="minor"/>
    </font>
    <font>
      <b/>
      <sz val="11"/>
      <color rgb="FF00B0F0"/>
      <name val="Poppins"/>
    </font>
    <font>
      <sz val="11"/>
      <color rgb="FF00B0F0"/>
      <name val="Poppins"/>
    </font>
    <font>
      <b/>
      <u/>
      <sz val="9"/>
      <name val="Poppins"/>
    </font>
    <font>
      <sz val="9"/>
      <color rgb="FF424242"/>
      <name val="Poppins"/>
    </font>
    <font>
      <sz val="10"/>
      <name val="Arial"/>
      <family val="2"/>
    </font>
    <font>
      <b/>
      <sz val="10"/>
      <color rgb="FFFF0000"/>
      <name val="Poppins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582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5" fillId="0" borderId="0"/>
  </cellStyleXfs>
  <cellXfs count="284">
    <xf numFmtId="0" fontId="0" fillId="0" borderId="0" xfId="0"/>
    <xf numFmtId="0" fontId="0" fillId="2" borderId="0" xfId="0" applyFill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quotePrefix="1" applyFont="1" applyAlignment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 wrapText="1"/>
    </xf>
    <xf numFmtId="0" fontId="4" fillId="0" borderId="0" xfId="0" applyFont="1" applyAlignment="1">
      <alignment horizontal="centerContinuous"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0" fontId="11" fillId="3" borderId="8" xfId="0" applyFont="1" applyFill="1" applyBorder="1" applyAlignment="1">
      <alignment horizontal="centerContinuous" vertical="center"/>
    </xf>
    <xf numFmtId="0" fontId="11" fillId="3" borderId="9" xfId="0" applyFont="1" applyFill="1" applyBorder="1" applyAlignment="1">
      <alignment horizontal="centerContinuous" vertical="center"/>
    </xf>
    <xf numFmtId="0" fontId="13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3" fontId="13" fillId="0" borderId="10" xfId="0" applyNumberFormat="1" applyFont="1" applyBorder="1" applyAlignment="1">
      <alignment horizontal="center" vertical="center" wrapText="1"/>
    </xf>
    <xf numFmtId="0" fontId="7" fillId="0" borderId="6" xfId="0" applyFont="1" applyBorder="1"/>
    <xf numFmtId="3" fontId="14" fillId="0" borderId="14" xfId="0" applyNumberFormat="1" applyFont="1" applyBorder="1" applyAlignment="1">
      <alignment horizontal="center" vertical="top"/>
    </xf>
    <xf numFmtId="164" fontId="15" fillId="0" borderId="14" xfId="0" applyNumberFormat="1" applyFont="1" applyBorder="1" applyAlignment="1">
      <alignment horizontal="right" vertical="top"/>
    </xf>
    <xf numFmtId="0" fontId="7" fillId="0" borderId="14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15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center" vertical="top"/>
    </xf>
    <xf numFmtId="0" fontId="13" fillId="0" borderId="2" xfId="0" applyFont="1" applyBorder="1" applyAlignment="1">
      <alignment horizontal="center"/>
    </xf>
    <xf numFmtId="0" fontId="13" fillId="0" borderId="15" xfId="0" applyFont="1" applyBorder="1"/>
    <xf numFmtId="0" fontId="7" fillId="0" borderId="14" xfId="0" applyFont="1" applyBorder="1" applyAlignment="1">
      <alignment horizontal="center" vertical="center"/>
    </xf>
    <xf numFmtId="0" fontId="13" fillId="0" borderId="12" xfId="0" applyFont="1" applyBorder="1" applyAlignment="1">
      <alignment horizontal="right"/>
    </xf>
    <xf numFmtId="0" fontId="7" fillId="0" borderId="1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top"/>
    </xf>
    <xf numFmtId="3" fontId="14" fillId="0" borderId="12" xfId="0" applyNumberFormat="1" applyFont="1" applyBorder="1" applyAlignment="1">
      <alignment horizontal="center" vertical="top"/>
    </xf>
    <xf numFmtId="0" fontId="15" fillId="0" borderId="12" xfId="0" applyFont="1" applyBorder="1" applyAlignment="1">
      <alignment horizontal="right" vertical="top"/>
    </xf>
    <xf numFmtId="165" fontId="14" fillId="0" borderId="12" xfId="0" applyNumberFormat="1" applyFont="1" applyBorder="1" applyAlignment="1">
      <alignment horizontal="right" vertical="top"/>
    </xf>
    <xf numFmtId="0" fontId="13" fillId="0" borderId="3" xfId="0" applyFont="1" applyBorder="1" applyAlignment="1">
      <alignment horizontal="center"/>
    </xf>
    <xf numFmtId="0" fontId="13" fillId="0" borderId="13" xfId="0" applyFont="1" applyBorder="1" applyAlignment="1">
      <alignment horizontal="right"/>
    </xf>
    <xf numFmtId="0" fontId="7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top"/>
    </xf>
    <xf numFmtId="3" fontId="14" fillId="0" borderId="13" xfId="0" applyNumberFormat="1" applyFont="1" applyBorder="1" applyAlignment="1">
      <alignment horizontal="center" vertical="top"/>
    </xf>
    <xf numFmtId="0" fontId="15" fillId="0" borderId="13" xfId="0" applyFont="1" applyBorder="1" applyAlignment="1">
      <alignment horizontal="right" vertical="top"/>
    </xf>
    <xf numFmtId="165" fontId="14" fillId="0" borderId="13" xfId="0" applyNumberFormat="1" applyFont="1" applyBorder="1" applyAlignment="1">
      <alignment horizontal="right" vertical="top"/>
    </xf>
    <xf numFmtId="0" fontId="16" fillId="0" borderId="2" xfId="0" applyFont="1" applyBorder="1" applyAlignment="1">
      <alignment horizontal="center"/>
    </xf>
    <xf numFmtId="0" fontId="16" fillId="0" borderId="0" xfId="0" applyFont="1" applyAlignment="1">
      <alignment horizontal="right" wrapText="1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top"/>
    </xf>
    <xf numFmtId="3" fontId="17" fillId="0" borderId="17" xfId="0" applyNumberFormat="1" applyFont="1" applyBorder="1" applyAlignment="1">
      <alignment horizontal="center" vertical="top"/>
    </xf>
    <xf numFmtId="0" fontId="18" fillId="0" borderId="17" xfId="0" applyFont="1" applyBorder="1" applyAlignment="1">
      <alignment horizontal="right" vertical="top"/>
    </xf>
    <xf numFmtId="164" fontId="17" fillId="0" borderId="17" xfId="0" applyNumberFormat="1" applyFont="1" applyBorder="1" applyAlignment="1">
      <alignment horizontal="right" vertical="top"/>
    </xf>
    <xf numFmtId="0" fontId="16" fillId="0" borderId="2" xfId="0" applyFont="1" applyBorder="1" applyAlignment="1">
      <alignment horizontal="center" vertical="top"/>
    </xf>
    <xf numFmtId="0" fontId="16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164" fontId="18" fillId="0" borderId="14" xfId="0" applyNumberFormat="1" applyFont="1" applyBorder="1" applyAlignment="1">
      <alignment horizontal="right" vertical="top"/>
    </xf>
    <xf numFmtId="0" fontId="19" fillId="0" borderId="0" xfId="0" applyFont="1" applyAlignment="1">
      <alignment horizontal="centerContinuous" vertical="center"/>
    </xf>
    <xf numFmtId="0" fontId="0" fillId="2" borderId="0" xfId="0" applyFill="1" applyAlignment="1">
      <alignment wrapText="1"/>
    </xf>
    <xf numFmtId="0" fontId="20" fillId="2" borderId="0" xfId="0" applyFont="1" applyFill="1"/>
    <xf numFmtId="0" fontId="7" fillId="2" borderId="0" xfId="0" applyFont="1" applyFill="1" applyAlignment="1">
      <alignment wrapText="1"/>
    </xf>
    <xf numFmtId="0" fontId="7" fillId="0" borderId="15" xfId="0" applyFont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/>
    </xf>
    <xf numFmtId="164" fontId="15" fillId="0" borderId="3" xfId="0" applyNumberFormat="1" applyFont="1" applyBorder="1" applyAlignment="1">
      <alignment horizontal="right" vertical="top"/>
    </xf>
    <xf numFmtId="0" fontId="7" fillId="0" borderId="4" xfId="0" applyFont="1" applyBorder="1" applyAlignment="1">
      <alignment vertical="top"/>
    </xf>
    <xf numFmtId="0" fontId="13" fillId="0" borderId="2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/>
    </xf>
    <xf numFmtId="0" fontId="12" fillId="0" borderId="18" xfId="0" applyFont="1" applyBorder="1" applyAlignment="1">
      <alignment horizontal="center" vertical="top"/>
    </xf>
    <xf numFmtId="0" fontId="12" fillId="0" borderId="16" xfId="0" applyFont="1" applyBorder="1" applyAlignment="1">
      <alignment horizontal="center" vertical="top"/>
    </xf>
    <xf numFmtId="3" fontId="21" fillId="0" borderId="14" xfId="0" applyNumberFormat="1" applyFont="1" applyBorder="1" applyAlignment="1">
      <alignment horizontal="center" vertical="top"/>
    </xf>
    <xf numFmtId="164" fontId="22" fillId="0" borderId="14" xfId="0" applyNumberFormat="1" applyFont="1" applyBorder="1" applyAlignment="1">
      <alignment horizontal="right" vertical="top"/>
    </xf>
    <xf numFmtId="0" fontId="12" fillId="0" borderId="0" xfId="0" applyFont="1" applyAlignment="1">
      <alignment vertical="top"/>
    </xf>
    <xf numFmtId="0" fontId="9" fillId="0" borderId="1" xfId="0" applyFont="1" applyBorder="1" applyAlignment="1">
      <alignment vertical="top"/>
    </xf>
    <xf numFmtId="0" fontId="16" fillId="0" borderId="19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3" fontId="17" fillId="0" borderId="5" xfId="0" applyNumberFormat="1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right" vertical="top"/>
    </xf>
    <xf numFmtId="0" fontId="16" fillId="0" borderId="20" xfId="0" applyFont="1" applyBorder="1" applyAlignment="1">
      <alignment horizontal="left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/>
    </xf>
    <xf numFmtId="164" fontId="18" fillId="0" borderId="19" xfId="0" applyNumberFormat="1" applyFont="1" applyBorder="1" applyAlignment="1">
      <alignment horizontal="right" vertical="top"/>
    </xf>
    <xf numFmtId="0" fontId="16" fillId="0" borderId="15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6" xfId="0" applyFont="1" applyBorder="1" applyAlignment="1">
      <alignment horizontal="center" vertical="top" wrapText="1"/>
    </xf>
    <xf numFmtId="0" fontId="17" fillId="0" borderId="14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4" xfId="0" applyFont="1" applyBorder="1" applyAlignment="1">
      <alignment horizontal="right" vertical="top"/>
    </xf>
    <xf numFmtId="0" fontId="12" fillId="0" borderId="22" xfId="0" applyFont="1" applyBorder="1" applyAlignment="1">
      <alignment horizontal="center" vertical="top"/>
    </xf>
    <xf numFmtId="164" fontId="9" fillId="0" borderId="22" xfId="0" applyNumberFormat="1" applyFont="1" applyBorder="1" applyAlignment="1">
      <alignment horizontal="right" vertical="top"/>
    </xf>
    <xf numFmtId="164" fontId="21" fillId="0" borderId="22" xfId="0" applyNumberFormat="1" applyFont="1" applyBorder="1" applyAlignment="1">
      <alignment horizontal="right" vertical="top"/>
    </xf>
    <xf numFmtId="0" fontId="12" fillId="0" borderId="4" xfId="0" applyFont="1" applyBorder="1" applyAlignment="1">
      <alignment vertical="top"/>
    </xf>
    <xf numFmtId="0" fontId="23" fillId="4" borderId="14" xfId="0" applyFont="1" applyFill="1" applyBorder="1" applyAlignment="1">
      <alignment vertical="center" wrapText="1"/>
    </xf>
    <xf numFmtId="0" fontId="7" fillId="4" borderId="19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164" fontId="15" fillId="0" borderId="12" xfId="0" applyNumberFormat="1" applyFont="1" applyBorder="1" applyAlignment="1">
      <alignment horizontal="right" vertical="top"/>
    </xf>
    <xf numFmtId="164" fontId="15" fillId="0" borderId="2" xfId="0" applyNumberFormat="1" applyFont="1" applyBorder="1" applyAlignment="1">
      <alignment horizontal="right" vertical="top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9" fillId="0" borderId="2" xfId="0" applyFont="1" applyBorder="1" applyAlignment="1">
      <alignment horizontal="center" vertical="top"/>
    </xf>
    <xf numFmtId="0" fontId="9" fillId="0" borderId="15" xfId="0" applyFont="1" applyBorder="1" applyAlignment="1">
      <alignment vertical="top"/>
    </xf>
    <xf numFmtId="0" fontId="12" fillId="0" borderId="14" xfId="0" applyFont="1" applyBorder="1" applyAlignment="1">
      <alignment horizontal="center" vertical="top"/>
    </xf>
    <xf numFmtId="0" fontId="9" fillId="0" borderId="0" xfId="0" applyFont="1" applyAlignment="1">
      <alignment horizontal="right" vertical="top"/>
    </xf>
    <xf numFmtId="0" fontId="12" fillId="0" borderId="17" xfId="0" applyFont="1" applyBorder="1" applyAlignment="1">
      <alignment horizontal="center" vertical="top"/>
    </xf>
    <xf numFmtId="164" fontId="9" fillId="0" borderId="17" xfId="0" applyNumberFormat="1" applyFont="1" applyBorder="1" applyAlignment="1">
      <alignment horizontal="right" vertical="top"/>
    </xf>
    <xf numFmtId="164" fontId="21" fillId="0" borderId="17" xfId="0" applyNumberFormat="1" applyFont="1" applyBorder="1" applyAlignment="1">
      <alignment horizontal="right" vertical="top"/>
    </xf>
    <xf numFmtId="164" fontId="14" fillId="0" borderId="15" xfId="0" applyNumberFormat="1" applyFont="1" applyBorder="1" applyAlignment="1">
      <alignment horizontal="right" vertical="center"/>
    </xf>
    <xf numFmtId="0" fontId="8" fillId="0" borderId="0" xfId="0" applyFont="1" applyAlignment="1">
      <alignment horizontal="centerContinuous" vertical="center"/>
    </xf>
    <xf numFmtId="0" fontId="10" fillId="0" borderId="0" xfId="0" applyFont="1" applyAlignment="1">
      <alignment horizontal="centerContinuous" vertical="center" wrapText="1"/>
    </xf>
    <xf numFmtId="0" fontId="9" fillId="3" borderId="9" xfId="0" applyFont="1" applyFill="1" applyBorder="1" applyAlignment="1">
      <alignment horizontal="centerContinuous" vertical="center"/>
    </xf>
    <xf numFmtId="0" fontId="7" fillId="3" borderId="9" xfId="0" applyFont="1" applyFill="1" applyBorder="1" applyAlignment="1">
      <alignment horizontal="centerContinuous"/>
    </xf>
    <xf numFmtId="0" fontId="7" fillId="0" borderId="0" xfId="1" applyFont="1"/>
    <xf numFmtId="3" fontId="7" fillId="0" borderId="0" xfId="1" applyNumberFormat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/>
    </xf>
    <xf numFmtId="165" fontId="14" fillId="0" borderId="13" xfId="1" applyNumberFormat="1" applyFont="1" applyBorder="1" applyAlignment="1">
      <alignment horizontal="right" vertical="top"/>
    </xf>
    <xf numFmtId="0" fontId="15" fillId="0" borderId="13" xfId="1" applyFont="1" applyBorder="1" applyAlignment="1">
      <alignment horizontal="right" vertical="top"/>
    </xf>
    <xf numFmtId="3" fontId="14" fillId="0" borderId="13" xfId="1" applyNumberFormat="1" applyFont="1" applyBorder="1" applyAlignment="1">
      <alignment horizontal="center" vertical="top"/>
    </xf>
    <xf numFmtId="0" fontId="7" fillId="0" borderId="13" xfId="1" applyFont="1" applyBorder="1" applyAlignment="1">
      <alignment horizontal="center" vertical="top"/>
    </xf>
    <xf numFmtId="0" fontId="7" fillId="0" borderId="13" xfId="1" applyFont="1" applyBorder="1" applyAlignment="1">
      <alignment horizontal="center" vertical="center"/>
    </xf>
    <xf numFmtId="0" fontId="13" fillId="0" borderId="13" xfId="1" applyFont="1" applyBorder="1" applyAlignment="1">
      <alignment horizontal="right"/>
    </xf>
    <xf numFmtId="0" fontId="13" fillId="0" borderId="3" xfId="1" applyFont="1" applyBorder="1" applyAlignment="1">
      <alignment horizontal="center"/>
    </xf>
    <xf numFmtId="165" fontId="14" fillId="0" borderId="12" xfId="1" applyNumberFormat="1" applyFont="1" applyBorder="1" applyAlignment="1">
      <alignment horizontal="right" vertical="top"/>
    </xf>
    <xf numFmtId="0" fontId="15" fillId="0" borderId="12" xfId="1" applyFont="1" applyBorder="1" applyAlignment="1">
      <alignment horizontal="right" vertical="top"/>
    </xf>
    <xf numFmtId="3" fontId="14" fillId="0" borderId="12" xfId="1" applyNumberFormat="1" applyFont="1" applyBorder="1" applyAlignment="1">
      <alignment horizontal="center" vertical="top"/>
    </xf>
    <xf numFmtId="0" fontId="7" fillId="0" borderId="12" xfId="1" applyFont="1" applyBorder="1" applyAlignment="1">
      <alignment horizontal="center" vertical="top"/>
    </xf>
    <xf numFmtId="0" fontId="7" fillId="0" borderId="12" xfId="1" applyFont="1" applyBorder="1" applyAlignment="1">
      <alignment horizontal="center" vertical="center"/>
    </xf>
    <xf numFmtId="0" fontId="13" fillId="0" borderId="12" xfId="1" applyFont="1" applyBorder="1" applyAlignment="1">
      <alignment horizontal="right"/>
    </xf>
    <xf numFmtId="0" fontId="13" fillId="0" borderId="2" xfId="1" applyFont="1" applyBorder="1" applyAlignment="1">
      <alignment horizontal="center"/>
    </xf>
    <xf numFmtId="0" fontId="3" fillId="0" borderId="0" xfId="1" applyFont="1"/>
    <xf numFmtId="164" fontId="17" fillId="0" borderId="17" xfId="1" applyNumberFormat="1" applyFont="1" applyBorder="1" applyAlignment="1">
      <alignment horizontal="right" vertical="top"/>
    </xf>
    <xf numFmtId="0" fontId="18" fillId="0" borderId="17" xfId="1" applyFont="1" applyBorder="1" applyAlignment="1">
      <alignment horizontal="right" vertical="top"/>
    </xf>
    <xf numFmtId="3" fontId="17" fillId="0" borderId="17" xfId="1" applyNumberFormat="1" applyFont="1" applyBorder="1" applyAlignment="1">
      <alignment horizontal="center" vertical="top"/>
    </xf>
    <xf numFmtId="0" fontId="3" fillId="0" borderId="17" xfId="1" applyFont="1" applyBorder="1" applyAlignment="1">
      <alignment horizontal="center" vertical="top"/>
    </xf>
    <xf numFmtId="0" fontId="3" fillId="0" borderId="17" xfId="1" applyFont="1" applyBorder="1" applyAlignment="1">
      <alignment horizontal="center" vertical="center"/>
    </xf>
    <xf numFmtId="0" fontId="16" fillId="0" borderId="0" xfId="1" applyFont="1" applyAlignment="1">
      <alignment horizontal="right" wrapText="1"/>
    </xf>
    <xf numFmtId="0" fontId="16" fillId="0" borderId="2" xfId="1" applyFont="1" applyBorder="1" applyAlignment="1">
      <alignment horizontal="center"/>
    </xf>
    <xf numFmtId="164" fontId="14" fillId="0" borderId="15" xfId="1" applyNumberFormat="1" applyFont="1" applyBorder="1" applyAlignment="1">
      <alignment horizontal="right" vertical="center"/>
    </xf>
    <xf numFmtId="164" fontId="15" fillId="0" borderId="14" xfId="1" applyNumberFormat="1" applyFont="1" applyBorder="1" applyAlignment="1">
      <alignment horizontal="right" vertical="top"/>
    </xf>
    <xf numFmtId="3" fontId="14" fillId="0" borderId="14" xfId="1" applyNumberFormat="1" applyFont="1" applyBorder="1" applyAlignment="1">
      <alignment horizontal="center" vertical="top"/>
    </xf>
    <xf numFmtId="0" fontId="7" fillId="0" borderId="14" xfId="1" applyFont="1" applyBorder="1" applyAlignment="1">
      <alignment horizontal="center" vertical="top"/>
    </xf>
    <xf numFmtId="0" fontId="7" fillId="0" borderId="14" xfId="1" applyFont="1" applyBorder="1" applyAlignment="1">
      <alignment horizontal="center" vertical="center"/>
    </xf>
    <xf numFmtId="0" fontId="13" fillId="0" borderId="15" xfId="1" applyFont="1" applyBorder="1"/>
    <xf numFmtId="0" fontId="15" fillId="0" borderId="2" xfId="1" applyFont="1" applyBorder="1" applyAlignment="1">
      <alignment horizontal="right" vertical="top"/>
    </xf>
    <xf numFmtId="3" fontId="14" fillId="0" borderId="2" xfId="1" applyNumberFormat="1" applyFont="1" applyBorder="1" applyAlignment="1">
      <alignment horizontal="center" vertical="top"/>
    </xf>
    <xf numFmtId="0" fontId="7" fillId="0" borderId="2" xfId="1" applyFont="1" applyBorder="1" applyAlignment="1">
      <alignment horizontal="center" vertical="top"/>
    </xf>
    <xf numFmtId="0" fontId="7" fillId="0" borderId="2" xfId="1" applyFont="1" applyBorder="1" applyAlignment="1">
      <alignment horizontal="center" vertical="center"/>
    </xf>
    <xf numFmtId="0" fontId="13" fillId="0" borderId="6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2" fillId="0" borderId="4" xfId="1" applyFont="1" applyBorder="1" applyAlignment="1">
      <alignment vertical="top"/>
    </xf>
    <xf numFmtId="164" fontId="21" fillId="0" borderId="22" xfId="1" applyNumberFormat="1" applyFont="1" applyBorder="1" applyAlignment="1">
      <alignment horizontal="right" vertical="top"/>
    </xf>
    <xf numFmtId="164" fontId="9" fillId="0" borderId="22" xfId="1" applyNumberFormat="1" applyFont="1" applyBorder="1" applyAlignment="1">
      <alignment horizontal="right" vertical="top"/>
    </xf>
    <xf numFmtId="0" fontId="12" fillId="0" borderId="22" xfId="1" applyFont="1" applyBorder="1" applyAlignment="1">
      <alignment horizontal="center" vertical="top"/>
    </xf>
    <xf numFmtId="0" fontId="9" fillId="0" borderId="4" xfId="1" applyFont="1" applyBorder="1" applyAlignment="1">
      <alignment horizontal="right" vertical="top"/>
    </xf>
    <xf numFmtId="0" fontId="9" fillId="0" borderId="3" xfId="1" applyFont="1" applyBorder="1" applyAlignment="1">
      <alignment horizontal="center" vertical="top"/>
    </xf>
    <xf numFmtId="0" fontId="3" fillId="0" borderId="0" xfId="1" applyFont="1" applyAlignment="1">
      <alignment vertical="top"/>
    </xf>
    <xf numFmtId="164" fontId="17" fillId="0" borderId="5" xfId="1" applyNumberFormat="1" applyFont="1" applyBorder="1" applyAlignment="1">
      <alignment horizontal="right" vertical="top"/>
    </xf>
    <xf numFmtId="3" fontId="17" fillId="0" borderId="5" xfId="1" applyNumberFormat="1" applyFont="1" applyBorder="1" applyAlignment="1">
      <alignment horizontal="center" vertical="top"/>
    </xf>
    <xf numFmtId="0" fontId="3" fillId="0" borderId="7" xfId="1" applyFont="1" applyBorder="1" applyAlignment="1">
      <alignment horizontal="center" vertical="top"/>
    </xf>
    <xf numFmtId="0" fontId="3" fillId="0" borderId="5" xfId="1" applyFont="1" applyBorder="1" applyAlignment="1">
      <alignment horizontal="center" vertical="top"/>
    </xf>
    <xf numFmtId="0" fontId="16" fillId="0" borderId="0" xfId="1" applyFont="1" applyAlignment="1">
      <alignment horizontal="right" vertical="top"/>
    </xf>
    <xf numFmtId="0" fontId="3" fillId="0" borderId="2" xfId="1" applyFont="1" applyBorder="1" applyAlignment="1">
      <alignment horizontal="center" vertical="top"/>
    </xf>
    <xf numFmtId="0" fontId="7" fillId="0" borderId="0" xfId="1" applyFont="1" applyAlignment="1">
      <alignment vertical="top"/>
    </xf>
    <xf numFmtId="0" fontId="14" fillId="0" borderId="14" xfId="1" applyFont="1" applyBorder="1" applyAlignment="1">
      <alignment horizontal="center" vertical="top"/>
    </xf>
    <xf numFmtId="0" fontId="7" fillId="0" borderId="16" xfId="1" applyFont="1" applyBorder="1" applyAlignment="1">
      <alignment horizontal="center" vertical="top" wrapText="1"/>
    </xf>
    <xf numFmtId="0" fontId="7" fillId="0" borderId="14" xfId="1" applyFont="1" applyBorder="1" applyAlignment="1">
      <alignment horizontal="center" vertical="top" wrapText="1"/>
    </xf>
    <xf numFmtId="0" fontId="7" fillId="0" borderId="15" xfId="1" applyFont="1" applyBorder="1" applyAlignment="1">
      <alignment horizontal="left" vertical="top" wrapText="1"/>
    </xf>
    <xf numFmtId="164" fontId="18" fillId="0" borderId="14" xfId="1" applyNumberFormat="1" applyFont="1" applyBorder="1" applyAlignment="1">
      <alignment horizontal="right" vertical="top"/>
    </xf>
    <xf numFmtId="0" fontId="17" fillId="0" borderId="14" xfId="1" applyFont="1" applyBorder="1" applyAlignment="1">
      <alignment horizontal="center" vertical="top"/>
    </xf>
    <xf numFmtId="0" fontId="3" fillId="0" borderId="16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16" fillId="0" borderId="15" xfId="1" applyFont="1" applyBorder="1" applyAlignment="1">
      <alignment horizontal="left" vertical="top" wrapText="1"/>
    </xf>
    <xf numFmtId="0" fontId="16" fillId="0" borderId="2" xfId="1" applyFont="1" applyBorder="1" applyAlignment="1">
      <alignment horizontal="center" vertical="top"/>
    </xf>
    <xf numFmtId="0" fontId="12" fillId="0" borderId="0" xfId="1" applyFont="1" applyAlignment="1">
      <alignment vertical="top"/>
    </xf>
    <xf numFmtId="164" fontId="22" fillId="0" borderId="14" xfId="1" applyNumberFormat="1" applyFont="1" applyBorder="1" applyAlignment="1">
      <alignment horizontal="right" vertical="top"/>
    </xf>
    <xf numFmtId="3" fontId="21" fillId="0" borderId="14" xfId="1" applyNumberFormat="1" applyFont="1" applyBorder="1" applyAlignment="1">
      <alignment horizontal="center" vertical="top"/>
    </xf>
    <xf numFmtId="0" fontId="12" fillId="0" borderId="16" xfId="1" applyFont="1" applyBorder="1" applyAlignment="1">
      <alignment horizontal="center" vertical="top"/>
    </xf>
    <xf numFmtId="0" fontId="12" fillId="0" borderId="14" xfId="1" applyFont="1" applyBorder="1" applyAlignment="1">
      <alignment horizontal="center" vertical="top"/>
    </xf>
    <xf numFmtId="0" fontId="9" fillId="0" borderId="15" xfId="1" applyFont="1" applyBorder="1" applyAlignment="1">
      <alignment vertical="top"/>
    </xf>
    <xf numFmtId="0" fontId="9" fillId="0" borderId="2" xfId="1" applyFont="1" applyBorder="1" applyAlignment="1">
      <alignment horizontal="center" vertical="top"/>
    </xf>
    <xf numFmtId="164" fontId="21" fillId="0" borderId="17" xfId="1" applyNumberFormat="1" applyFont="1" applyBorder="1" applyAlignment="1">
      <alignment horizontal="right" vertical="top"/>
    </xf>
    <xf numFmtId="164" fontId="9" fillId="0" borderId="17" xfId="1" applyNumberFormat="1" applyFont="1" applyBorder="1" applyAlignment="1">
      <alignment horizontal="right" vertical="top"/>
    </xf>
    <xf numFmtId="0" fontId="12" fillId="0" borderId="17" xfId="1" applyFont="1" applyBorder="1" applyAlignment="1">
      <alignment horizontal="center" vertical="top"/>
    </xf>
    <xf numFmtId="0" fontId="9" fillId="0" borderId="0" xfId="1" applyFont="1" applyAlignment="1">
      <alignment horizontal="right" vertical="top"/>
    </xf>
    <xf numFmtId="164" fontId="15" fillId="0" borderId="3" xfId="1" applyNumberFormat="1" applyFont="1" applyBorder="1" applyAlignment="1">
      <alignment horizontal="right" vertical="top"/>
    </xf>
    <xf numFmtId="0" fontId="14" fillId="0" borderId="3" xfId="1" applyFont="1" applyBorder="1" applyAlignment="1">
      <alignment horizontal="center" vertical="top"/>
    </xf>
    <xf numFmtId="0" fontId="7" fillId="0" borderId="3" xfId="1" applyFont="1" applyBorder="1" applyAlignment="1">
      <alignment horizontal="center" vertical="top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Continuous" vertical="center" wrapText="1"/>
    </xf>
    <xf numFmtId="0" fontId="7" fillId="4" borderId="19" xfId="1" applyFont="1" applyFill="1" applyBorder="1" applyAlignment="1">
      <alignment vertical="center" wrapText="1"/>
    </xf>
    <xf numFmtId="164" fontId="15" fillId="0" borderId="2" xfId="1" applyNumberFormat="1" applyFont="1" applyBorder="1" applyAlignment="1">
      <alignment horizontal="right" vertical="top"/>
    </xf>
    <xf numFmtId="0" fontId="14" fillId="0" borderId="2" xfId="1" applyFont="1" applyBorder="1" applyAlignment="1">
      <alignment horizontal="center" vertical="top"/>
    </xf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vertical="center" wrapText="1"/>
    </xf>
    <xf numFmtId="0" fontId="7" fillId="0" borderId="2" xfId="1" applyFont="1" applyBorder="1" applyAlignment="1">
      <alignment horizontal="centerContinuous" vertical="center" wrapText="1"/>
    </xf>
    <xf numFmtId="0" fontId="7" fillId="0" borderId="15" xfId="1" applyFont="1" applyBorder="1" applyAlignment="1">
      <alignment horizontal="center" vertical="top" wrapText="1"/>
    </xf>
    <xf numFmtId="0" fontId="14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164" fontId="15" fillId="0" borderId="12" xfId="1" applyNumberFormat="1" applyFont="1" applyBorder="1" applyAlignment="1">
      <alignment horizontal="right" vertical="top"/>
    </xf>
    <xf numFmtId="0" fontId="14" fillId="0" borderId="12" xfId="1" applyFont="1" applyBorder="1" applyAlignment="1">
      <alignment horizontal="center" vertical="top"/>
    </xf>
    <xf numFmtId="0" fontId="7" fillId="0" borderId="12" xfId="1" applyFont="1" applyBorder="1" applyAlignment="1">
      <alignment horizontal="center" vertical="top" wrapText="1"/>
    </xf>
    <xf numFmtId="0" fontId="23" fillId="4" borderId="14" xfId="1" applyFont="1" applyFill="1" applyBorder="1" applyAlignment="1">
      <alignment vertical="center" wrapText="1"/>
    </xf>
    <xf numFmtId="0" fontId="7" fillId="0" borderId="4" xfId="1" applyFont="1" applyBorder="1" applyAlignment="1">
      <alignment vertical="top"/>
    </xf>
    <xf numFmtId="0" fontId="7" fillId="4" borderId="13" xfId="1" applyFont="1" applyFill="1" applyBorder="1" applyAlignment="1">
      <alignment vertical="center" wrapText="1"/>
    </xf>
    <xf numFmtId="0" fontId="7" fillId="0" borderId="3" xfId="1" applyFont="1" applyBorder="1" applyAlignment="1">
      <alignment horizontal="center" vertical="top"/>
    </xf>
    <xf numFmtId="164" fontId="18" fillId="0" borderId="19" xfId="1" applyNumberFormat="1" applyFont="1" applyBorder="1" applyAlignment="1">
      <alignment horizontal="right" vertical="top"/>
    </xf>
    <xf numFmtId="0" fontId="17" fillId="0" borderId="19" xfId="1" applyFont="1" applyBorder="1" applyAlignment="1">
      <alignment horizontal="center" vertical="top"/>
    </xf>
    <xf numFmtId="0" fontId="3" fillId="0" borderId="21" xfId="1" applyFont="1" applyBorder="1" applyAlignment="1">
      <alignment horizontal="center" vertical="top" wrapText="1"/>
    </xf>
    <xf numFmtId="0" fontId="3" fillId="0" borderId="19" xfId="1" applyFont="1" applyBorder="1" applyAlignment="1">
      <alignment horizontal="center" vertical="top" wrapText="1"/>
    </xf>
    <xf numFmtId="0" fontId="16" fillId="0" borderId="20" xfId="1" applyFont="1" applyBorder="1" applyAlignment="1">
      <alignment horizontal="left" vertical="top" wrapText="1"/>
    </xf>
    <xf numFmtId="0" fontId="16" fillId="0" borderId="19" xfId="1" applyFont="1" applyBorder="1" applyAlignment="1">
      <alignment vertical="top"/>
    </xf>
    <xf numFmtId="0" fontId="12" fillId="0" borderId="18" xfId="1" applyFont="1" applyBorder="1" applyAlignment="1">
      <alignment horizontal="center" vertical="top"/>
    </xf>
    <xf numFmtId="0" fontId="9" fillId="0" borderId="1" xfId="1" applyFont="1" applyBorder="1" applyAlignment="1">
      <alignment vertical="top"/>
    </xf>
    <xf numFmtId="0" fontId="9" fillId="0" borderId="5" xfId="1" applyFont="1" applyBorder="1" applyAlignment="1">
      <alignment horizontal="center" vertical="top"/>
    </xf>
    <xf numFmtId="0" fontId="7" fillId="0" borderId="6" xfId="1" applyFont="1" applyBorder="1"/>
    <xf numFmtId="164" fontId="13" fillId="0" borderId="10" xfId="1" applyNumberFormat="1" applyFont="1" applyBorder="1" applyAlignment="1">
      <alignment horizontal="center" vertical="center" wrapText="1"/>
    </xf>
    <xf numFmtId="3" fontId="13" fillId="0" borderId="10" xfId="1" applyNumberFormat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/>
    </xf>
    <xf numFmtId="0" fontId="13" fillId="0" borderId="10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vertical="center" wrapText="1"/>
    </xf>
    <xf numFmtId="0" fontId="9" fillId="2" borderId="0" xfId="1" applyFont="1" applyFill="1" applyAlignment="1">
      <alignment vertical="center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/>
    <xf numFmtId="0" fontId="12" fillId="0" borderId="0" xfId="1" applyFont="1" applyAlignment="1">
      <alignment horizontal="center"/>
    </xf>
    <xf numFmtId="0" fontId="7" fillId="3" borderId="9" xfId="1" applyFont="1" applyFill="1" applyBorder="1" applyAlignment="1">
      <alignment horizontal="centerContinuous"/>
    </xf>
    <xf numFmtId="0" fontId="9" fillId="3" borderId="9" xfId="1" applyFont="1" applyFill="1" applyBorder="1" applyAlignment="1">
      <alignment horizontal="centerContinuous" vertical="center"/>
    </xf>
    <xf numFmtId="0" fontId="11" fillId="3" borderId="9" xfId="1" applyFont="1" applyFill="1" applyBorder="1" applyAlignment="1">
      <alignment horizontal="centerContinuous" vertical="center"/>
    </xf>
    <xf numFmtId="0" fontId="11" fillId="3" borderId="8" xfId="1" applyFont="1" applyFill="1" applyBorder="1" applyAlignment="1">
      <alignment horizontal="centerContinuous" vertical="center"/>
    </xf>
    <xf numFmtId="0" fontId="7" fillId="0" borderId="0" xfId="1" applyFont="1" applyAlignment="1">
      <alignment horizontal="centerContinuous"/>
    </xf>
    <xf numFmtId="0" fontId="9" fillId="0" borderId="0" xfId="1" applyFont="1" applyAlignment="1">
      <alignment horizontal="centerContinuous" vertical="center" wrapText="1"/>
    </xf>
    <xf numFmtId="0" fontId="7" fillId="0" borderId="0" xfId="1" applyFont="1" applyAlignment="1">
      <alignment horizontal="centerContinuous" vertical="center"/>
    </xf>
    <xf numFmtId="0" fontId="19" fillId="0" borderId="0" xfId="1" applyFont="1" applyAlignment="1">
      <alignment horizontal="centerContinuous" vertical="center"/>
    </xf>
    <xf numFmtId="0" fontId="7" fillId="0" borderId="0" xfId="1" applyFont="1" applyAlignment="1">
      <alignment vertical="center"/>
    </xf>
    <xf numFmtId="0" fontId="4" fillId="0" borderId="0" xfId="1" applyFont="1" applyAlignment="1">
      <alignment horizontal="centerContinuous" vertical="center"/>
    </xf>
    <xf numFmtId="0" fontId="10" fillId="0" borderId="0" xfId="1" applyFont="1" applyAlignment="1">
      <alignment horizontal="centerContinuous" vertical="center" wrapText="1"/>
    </xf>
    <xf numFmtId="0" fontId="8" fillId="0" borderId="0" xfId="1" applyFont="1" applyAlignment="1">
      <alignment horizontal="centerContinuous"/>
    </xf>
    <xf numFmtId="0" fontId="8" fillId="0" borderId="0" xfId="1" applyFont="1" applyAlignment="1">
      <alignment horizontal="centerContinuous" vertical="center"/>
    </xf>
    <xf numFmtId="0" fontId="6" fillId="0" borderId="0" xfId="1" quotePrefix="1" applyFont="1" applyAlignment="1">
      <alignment horizontal="centerContinuous" vertical="center"/>
    </xf>
    <xf numFmtId="0" fontId="5" fillId="0" borderId="0" xfId="1" applyFont="1" applyAlignment="1">
      <alignment horizontal="centerContinuous"/>
    </xf>
    <xf numFmtId="0" fontId="4" fillId="0" borderId="0" xfId="1" applyFont="1" applyAlignment="1">
      <alignment horizontal="centerContinuous"/>
    </xf>
    <xf numFmtId="0" fontId="0" fillId="2" borderId="0" xfId="0" applyFill="1" applyAlignment="1">
      <alignment horizontal="center" vertical="center"/>
    </xf>
    <xf numFmtId="0" fontId="9" fillId="3" borderId="0" xfId="1" applyFont="1" applyFill="1" applyBorder="1" applyAlignment="1">
      <alignment horizontal="centerContinuous" vertical="center"/>
    </xf>
    <xf numFmtId="0" fontId="7" fillId="3" borderId="0" xfId="1" applyFont="1" applyFill="1" applyBorder="1" applyAlignment="1">
      <alignment horizontal="centerContinuous"/>
    </xf>
    <xf numFmtId="166" fontId="14" fillId="0" borderId="15" xfId="1" applyNumberFormat="1" applyFont="1" applyBorder="1" applyAlignment="1">
      <alignment horizontal="right" vertical="center"/>
    </xf>
    <xf numFmtId="0" fontId="16" fillId="0" borderId="23" xfId="1" applyFont="1" applyBorder="1" applyAlignment="1">
      <alignment horizontal="right" wrapText="1"/>
    </xf>
    <xf numFmtId="0" fontId="16" fillId="0" borderId="24" xfId="1" applyFont="1" applyBorder="1" applyAlignment="1">
      <alignment horizontal="right" wrapText="1"/>
    </xf>
    <xf numFmtId="0" fontId="26" fillId="0" borderId="25" xfId="1" applyFont="1" applyBorder="1" applyAlignment="1">
      <alignment horizontal="right" wrapText="1"/>
    </xf>
    <xf numFmtId="166" fontId="14" fillId="0" borderId="26" xfId="1" applyNumberFormat="1" applyFont="1" applyBorder="1" applyAlignment="1">
      <alignment horizontal="right" vertical="center"/>
    </xf>
    <xf numFmtId="166" fontId="14" fillId="0" borderId="27" xfId="1" applyNumberFormat="1" applyFont="1" applyBorder="1" applyAlignment="1">
      <alignment horizontal="right" vertical="center"/>
    </xf>
    <xf numFmtId="166" fontId="14" fillId="0" borderId="28" xfId="1" applyNumberFormat="1" applyFont="1" applyBorder="1" applyAlignment="1">
      <alignment horizontal="right" vertical="center"/>
    </xf>
    <xf numFmtId="166" fontId="14" fillId="0" borderId="29" xfId="1" applyNumberFormat="1" applyFont="1" applyBorder="1" applyAlignment="1">
      <alignment horizontal="right" vertical="center"/>
    </xf>
    <xf numFmtId="166" fontId="14" fillId="0" borderId="30" xfId="1" applyNumberFormat="1" applyFont="1" applyBorder="1" applyAlignment="1">
      <alignment horizontal="right" vertical="center"/>
    </xf>
    <xf numFmtId="0" fontId="16" fillId="0" borderId="31" xfId="1" applyFont="1" applyBorder="1" applyAlignment="1">
      <alignment horizontal="center" vertical="center" wrapText="1"/>
    </xf>
    <xf numFmtId="0" fontId="16" fillId="0" borderId="32" xfId="1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 vertical="center" wrapText="1"/>
    </xf>
  </cellXfs>
  <cellStyles count="2">
    <cellStyle name="Normal" xfId="0" builtinId="0"/>
    <cellStyle name="Normal 2" xfId="1" xr:uid="{89B81881-DAF9-4BCA-B90A-1C6B629B075D}"/>
  </cellStyles>
  <dxfs count="0"/>
  <tableStyles count="0" defaultTableStyle="TableStyleMedium2" defaultPivotStyle="PivotStyleLight16"/>
  <colors>
    <mruColors>
      <color rgb="FF002582"/>
      <color rgb="FF3366FF"/>
      <color rgb="FF3399FF"/>
      <color rgb="FF00539E"/>
      <color rgb="FFFF4B4B"/>
      <color rgb="FFFF99CC"/>
      <color rgb="FFFFCC00"/>
      <color rgb="FFFF9966"/>
      <color rgb="FFFF00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jpe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55938</xdr:rowOff>
    </xdr:from>
    <xdr:to>
      <xdr:col>4</xdr:col>
      <xdr:colOff>211939</xdr:colOff>
      <xdr:row>30</xdr:row>
      <xdr:rowOff>148449</xdr:rowOff>
    </xdr:to>
    <xdr:sp macro="" textlink="">
      <xdr:nvSpPr>
        <xdr:cNvPr id="35" name="Hexagone 34">
          <a:extLst>
            <a:ext uri="{FF2B5EF4-FFF2-40B4-BE49-F238E27FC236}">
              <a16:creationId xmlns:a16="http://schemas.microsoft.com/office/drawing/2014/main" id="{753DC714-28EF-4A7C-A530-3C7EDF46A974}"/>
            </a:ext>
          </a:extLst>
        </xdr:cNvPr>
        <xdr:cNvSpPr/>
      </xdr:nvSpPr>
      <xdr:spPr>
        <a:xfrm>
          <a:off x="0" y="2684838"/>
          <a:ext cx="3038959" cy="2492811"/>
        </a:xfrm>
        <a:prstGeom prst="hexagon">
          <a:avLst>
            <a:gd name="adj" fmla="val 30508"/>
            <a:gd name="vf" fmla="val 115470"/>
          </a:avLst>
        </a:prstGeom>
        <a:solidFill>
          <a:srgbClr val="002582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fr-FR"/>
        </a:p>
      </xdr:txBody>
    </xdr:sp>
    <xdr:clientData/>
  </xdr:twoCellAnchor>
  <xdr:twoCellAnchor>
    <xdr:from>
      <xdr:col>4</xdr:col>
      <xdr:colOff>297198</xdr:colOff>
      <xdr:row>38</xdr:row>
      <xdr:rowOff>26369</xdr:rowOff>
    </xdr:from>
    <xdr:to>
      <xdr:col>8</xdr:col>
      <xdr:colOff>561653</xdr:colOff>
      <xdr:row>46</xdr:row>
      <xdr:rowOff>155518</xdr:rowOff>
    </xdr:to>
    <xdr:sp macro="" textlink="Titre">
      <xdr:nvSpPr>
        <xdr:cNvPr id="5" name="ZoneText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195519" y="6911583"/>
          <a:ext cx="3203598" cy="154429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B0D29925-0069-4CBE-8A06-C6223CF8013C}" type="TxLink">
            <a:rPr lang="en-US" sz="1800" b="1" i="0" u="none" strike="noStrike">
              <a:solidFill>
                <a:srgbClr val="00539E"/>
              </a:solidFill>
              <a:latin typeface="Poppins" panose="00000500000000000000" pitchFamily="2" charset="0"/>
              <a:cs typeface="Poppins" panose="00000500000000000000" pitchFamily="2" charset="0"/>
            </a:rPr>
            <a:pPr/>
            <a:t>Projet de remise en état des Lifts de maintenance du Pont de Normandie – 
Le Havre (76)</a:t>
          </a:fld>
          <a:endParaRPr lang="fr-FR" sz="1800" b="1">
            <a:solidFill>
              <a:srgbClr val="00539E"/>
            </a:solidFill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>
    <xdr:from>
      <xdr:col>4</xdr:col>
      <xdr:colOff>233470</xdr:colOff>
      <xdr:row>46</xdr:row>
      <xdr:rowOff>143259</xdr:rowOff>
    </xdr:from>
    <xdr:to>
      <xdr:col>8</xdr:col>
      <xdr:colOff>347657</xdr:colOff>
      <xdr:row>53</xdr:row>
      <xdr:rowOff>76199</xdr:rowOff>
    </xdr:to>
    <xdr:sp macro="" textlink="St_1">
      <xdr:nvSpPr>
        <xdr:cNvPr id="7" name="ZoneTexte 6">
          <a:extLst>
            <a:ext uri="{FF2B5EF4-FFF2-40B4-BE49-F238E27FC236}">
              <a16:creationId xmlns:a16="http://schemas.microsoft.com/office/drawing/2014/main" id="{00000000-0008-0000-0000-000007000000}"/>
            </a:ext>
            <a:ext uri="{147F2762-F138-4A5C-976F-8EAC2B608ADB}">
              <a16:predDERef xmlns:a16="http://schemas.microsoft.com/office/drawing/2014/main" pred="{00000000-0008-0000-0000-000005000000}"/>
            </a:ext>
          </a:extLst>
        </xdr:cNvPr>
        <xdr:cNvSpPr txBox="1"/>
      </xdr:nvSpPr>
      <xdr:spPr>
        <a:xfrm>
          <a:off x="3052870" y="7896609"/>
          <a:ext cx="2971687" cy="10664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71B8903-3B79-422F-BE52-D61E508049E9}" type="TxLink">
            <a:rPr lang="en-US" sz="1600" b="0" i="0" u="none" strike="noStrike">
              <a:solidFill>
                <a:srgbClr val="000000"/>
              </a:solidFill>
              <a:latin typeface="Poppins" panose="00000500000000000000" pitchFamily="2" charset="0"/>
              <a:cs typeface="Poppins" panose="00000500000000000000" pitchFamily="2" charset="0"/>
            </a:rPr>
            <a:pPr/>
            <a:t>Modernisation ascenseur de charge et Monte-personnes</a:t>
          </a:fld>
          <a:endParaRPr lang="fr-FR" sz="2000"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>
    <xdr:from>
      <xdr:col>4</xdr:col>
      <xdr:colOff>510436</xdr:colOff>
      <xdr:row>54</xdr:row>
      <xdr:rowOff>91982</xdr:rowOff>
    </xdr:from>
    <xdr:to>
      <xdr:col>8</xdr:col>
      <xdr:colOff>513423</xdr:colOff>
      <xdr:row>56</xdr:row>
      <xdr:rowOff>96108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000-00000F000000}"/>
            </a:ext>
            <a:ext uri="{147F2762-F138-4A5C-976F-8EAC2B608ADB}">
              <a16:predDERef xmlns:a16="http://schemas.microsoft.com/office/drawing/2014/main" pred="{00000000-0008-0000-0000-000007000000}"/>
            </a:ext>
          </a:extLst>
        </xdr:cNvPr>
        <xdr:cNvSpPr txBox="1"/>
      </xdr:nvSpPr>
      <xdr:spPr>
        <a:xfrm>
          <a:off x="3337456" y="9037862"/>
          <a:ext cx="2868107" cy="32416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u="sng">
              <a:latin typeface="Poppins" panose="00000500000000000000" pitchFamily="2" charset="0"/>
              <a:cs typeface="Poppins" panose="00000500000000000000" pitchFamily="2" charset="0"/>
            </a:rPr>
            <a:t>CCITSE-2026-MAPA-04</a:t>
          </a:r>
        </a:p>
      </xdr:txBody>
    </xdr:sp>
    <xdr:clientData/>
  </xdr:twoCellAnchor>
  <xdr:twoCellAnchor>
    <xdr:from>
      <xdr:col>0</xdr:col>
      <xdr:colOff>294636</xdr:colOff>
      <xdr:row>51</xdr:row>
      <xdr:rowOff>156214</xdr:rowOff>
    </xdr:from>
    <xdr:to>
      <xdr:col>4</xdr:col>
      <xdr:colOff>249780</xdr:colOff>
      <xdr:row>54</xdr:row>
      <xdr:rowOff>2226</xdr:rowOff>
    </xdr:to>
    <xdr:sp macro="" textlink="Client">
      <xdr:nvSpPr>
        <xdr:cNvPr id="17" name="ZoneTexte 16">
          <a:extLst>
            <a:ext uri="{FF2B5EF4-FFF2-40B4-BE49-F238E27FC236}">
              <a16:creationId xmlns:a16="http://schemas.microsoft.com/office/drawing/2014/main" id="{00000000-0008-0000-0000-000011000000}"/>
            </a:ext>
            <a:ext uri="{147F2762-F138-4A5C-976F-8EAC2B608ADB}">
              <a16:predDERef xmlns:a16="http://schemas.microsoft.com/office/drawing/2014/main" pred="{00000000-0008-0000-0000-000010000000}"/>
            </a:ext>
          </a:extLst>
        </xdr:cNvPr>
        <xdr:cNvSpPr txBox="1"/>
      </xdr:nvSpPr>
      <xdr:spPr>
        <a:xfrm>
          <a:off x="294636" y="8622034"/>
          <a:ext cx="2782164" cy="32607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78112C41-2F14-455D-88FF-201415A2E665}" type="TxLink">
            <a:rPr lang="en-US" sz="1400" b="0" i="0" u="none" strike="noStrike">
              <a:solidFill>
                <a:schemeClr val="bg1">
                  <a:lumMod val="65000"/>
                </a:schemeClr>
              </a:solidFill>
              <a:latin typeface="Poppins" panose="00000500000000000000" pitchFamily="2" charset="0"/>
              <a:cs typeface="Poppins" panose="00000500000000000000" pitchFamily="2" charset="0"/>
            </a:rPr>
            <a:pPr/>
            <a:t>CCI SEINE ESTUAIRE</a:t>
          </a:fld>
          <a:endParaRPr lang="fr-FR" sz="3600">
            <a:solidFill>
              <a:schemeClr val="bg1">
                <a:lumMod val="65000"/>
              </a:schemeClr>
            </a:solidFill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>
    <xdr:from>
      <xdr:col>3</xdr:col>
      <xdr:colOff>378434</xdr:colOff>
      <xdr:row>31</xdr:row>
      <xdr:rowOff>135093</xdr:rowOff>
    </xdr:from>
    <xdr:to>
      <xdr:col>9</xdr:col>
      <xdr:colOff>378434</xdr:colOff>
      <xdr:row>35</xdr:row>
      <xdr:rowOff>13607</xdr:rowOff>
    </xdr:to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88A4800C-0891-9EBF-8372-D7E1962D1934}"/>
            </a:ext>
          </a:extLst>
        </xdr:cNvPr>
        <xdr:cNvSpPr txBox="1"/>
      </xdr:nvSpPr>
      <xdr:spPr>
        <a:xfrm>
          <a:off x="2541970" y="5741236"/>
          <a:ext cx="4408714" cy="5860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3200" b="1">
              <a:solidFill>
                <a:srgbClr val="3366FF"/>
              </a:solidFill>
              <a:latin typeface="Poppins" panose="00000500000000000000" pitchFamily="2" charset="0"/>
              <a:cs typeface="Poppins" panose="00000500000000000000" pitchFamily="2" charset="0"/>
            </a:rPr>
            <a:t>DPGF</a:t>
          </a:r>
          <a:br>
            <a:rPr lang="fr-FR" sz="1400" b="1">
              <a:solidFill>
                <a:srgbClr val="3366FF"/>
              </a:solidFill>
              <a:latin typeface="Poppins" panose="00000500000000000000" pitchFamily="2" charset="0"/>
              <a:cs typeface="Poppins" panose="00000500000000000000" pitchFamily="2" charset="0"/>
            </a:rPr>
          </a:br>
          <a:endParaRPr lang="fr-FR" sz="2500" b="1">
            <a:solidFill>
              <a:srgbClr val="3366FF"/>
            </a:solidFill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 editAs="oneCell">
    <xdr:from>
      <xdr:col>1</xdr:col>
      <xdr:colOff>658998</xdr:colOff>
      <xdr:row>32</xdr:row>
      <xdr:rowOff>28917</xdr:rowOff>
    </xdr:from>
    <xdr:to>
      <xdr:col>4</xdr:col>
      <xdr:colOff>422560</xdr:colOff>
      <xdr:row>41</xdr:row>
      <xdr:rowOff>50768</xdr:rowOff>
    </xdr:to>
    <xdr:pic>
      <xdr:nvPicPr>
        <xdr:cNvPr id="30" name="Image 29">
          <a:extLst>
            <a:ext uri="{FF2B5EF4-FFF2-40B4-BE49-F238E27FC236}">
              <a16:creationId xmlns:a16="http://schemas.microsoft.com/office/drawing/2014/main" id="{EA985C52-B77F-A247-936D-F8F3565DB9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4722" y="5632245"/>
          <a:ext cx="1938350" cy="16462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506036</xdr:colOff>
      <xdr:row>16</xdr:row>
      <xdr:rowOff>14893</xdr:rowOff>
    </xdr:from>
    <xdr:to>
      <xdr:col>3</xdr:col>
      <xdr:colOff>414943</xdr:colOff>
      <xdr:row>28</xdr:row>
      <xdr:rowOff>140103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1684233B-BC07-600A-35B5-7396179470E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594" t="15474" r="24735" b="17654"/>
        <a:stretch/>
      </xdr:blipFill>
      <xdr:spPr bwMode="auto">
        <a:xfrm>
          <a:off x="506036" y="2803813"/>
          <a:ext cx="2019647" cy="2045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99190</xdr:colOff>
      <xdr:row>0</xdr:row>
      <xdr:rowOff>94858</xdr:rowOff>
    </xdr:from>
    <xdr:to>
      <xdr:col>2</xdr:col>
      <xdr:colOff>295965</xdr:colOff>
      <xdr:row>5</xdr:row>
      <xdr:rowOff>58327</xdr:rowOff>
    </xdr:to>
    <xdr:pic>
      <xdr:nvPicPr>
        <xdr:cNvPr id="32" name="Image 31" descr="Une image contenant capture d’écran, Graphique, Bleu électrique, Police&#10;&#10;Description générée automatiquement">
          <a:extLst>
            <a:ext uri="{FF2B5EF4-FFF2-40B4-BE49-F238E27FC236}">
              <a16:creationId xmlns:a16="http://schemas.microsoft.com/office/drawing/2014/main" id="{5E43F3F9-5262-1223-64F4-E384B238A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190" y="94858"/>
          <a:ext cx="1625525" cy="77309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231275</xdr:colOff>
      <xdr:row>8</xdr:row>
      <xdr:rowOff>36678</xdr:rowOff>
    </xdr:from>
    <xdr:to>
      <xdr:col>7</xdr:col>
      <xdr:colOff>443481</xdr:colOff>
      <xdr:row>22</xdr:row>
      <xdr:rowOff>142098</xdr:rowOff>
    </xdr:to>
    <xdr:sp macro="" textlink="">
      <xdr:nvSpPr>
        <xdr:cNvPr id="36" name="Hexagone 35">
          <a:extLst>
            <a:ext uri="{FF2B5EF4-FFF2-40B4-BE49-F238E27FC236}">
              <a16:creationId xmlns:a16="http://schemas.microsoft.com/office/drawing/2014/main" id="{4A46F1B1-9FC3-55CC-D893-734D364CED34}"/>
            </a:ext>
          </a:extLst>
        </xdr:cNvPr>
        <xdr:cNvSpPr/>
      </xdr:nvSpPr>
      <xdr:spPr>
        <a:xfrm>
          <a:off x="2438447" y="1449006"/>
          <a:ext cx="3155103" cy="2588489"/>
        </a:xfrm>
        <a:prstGeom prst="hexagon">
          <a:avLst>
            <a:gd name="adj" fmla="val 30508"/>
            <a:gd name="vf" fmla="val 115470"/>
          </a:avLst>
        </a:prstGeom>
        <a:solidFill>
          <a:srgbClr val="002582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fr-FR"/>
        </a:p>
      </xdr:txBody>
    </xdr:sp>
    <xdr:clientData/>
  </xdr:twoCellAnchor>
  <xdr:twoCellAnchor>
    <xdr:from>
      <xdr:col>3</xdr:col>
      <xdr:colOff>229915</xdr:colOff>
      <xdr:row>8</xdr:row>
      <xdr:rowOff>15407</xdr:rowOff>
    </xdr:from>
    <xdr:to>
      <xdr:col>7</xdr:col>
      <xdr:colOff>459038</xdr:colOff>
      <xdr:row>22</xdr:row>
      <xdr:rowOff>113947</xdr:rowOff>
    </xdr:to>
    <xdr:sp macro="" textlink="">
      <xdr:nvSpPr>
        <xdr:cNvPr id="2" name="Hexagone 1">
          <a:extLst>
            <a:ext uri="{FF2B5EF4-FFF2-40B4-BE49-F238E27FC236}">
              <a16:creationId xmlns:a16="http://schemas.microsoft.com/office/drawing/2014/main" id="{A5510064-FD43-F1FD-0922-57036CBB5F62}"/>
            </a:ext>
          </a:extLst>
        </xdr:cNvPr>
        <xdr:cNvSpPr/>
      </xdr:nvSpPr>
      <xdr:spPr>
        <a:xfrm>
          <a:off x="2437087" y="1427735"/>
          <a:ext cx="3172020" cy="2581609"/>
        </a:xfrm>
        <a:prstGeom prst="hexagon">
          <a:avLst>
            <a:gd name="adj" fmla="val 30508"/>
            <a:gd name="vf" fmla="val 115470"/>
          </a:avLst>
        </a:prstGeom>
        <a:blipFill>
          <a:blip xmlns:r="http://schemas.openxmlformats.org/officeDocument/2006/relationships" r:embed="rId4"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6</xdr:col>
      <xdr:colOff>157298</xdr:colOff>
      <xdr:row>0</xdr:row>
      <xdr:rowOff>139882</xdr:rowOff>
    </xdr:from>
    <xdr:to>
      <xdr:col>8</xdr:col>
      <xdr:colOff>575310</xdr:colOff>
      <xdr:row>7</xdr:row>
      <xdr:rowOff>108913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5B637661-106F-9A0C-7603-E6C24B02C5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25191" y="139882"/>
          <a:ext cx="1887583" cy="12072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</xdr:colOff>
      <xdr:row>31</xdr:row>
      <xdr:rowOff>38100</xdr:rowOff>
    </xdr:from>
    <xdr:to>
      <xdr:col>2</xdr:col>
      <xdr:colOff>266700</xdr:colOff>
      <xdr:row>44</xdr:row>
      <xdr:rowOff>243840</xdr:rowOff>
    </xdr:to>
    <xdr:sp macro="" textlink="">
      <xdr:nvSpPr>
        <xdr:cNvPr id="6" name="Accolade fermante 5">
          <a:extLst>
            <a:ext uri="{FF2B5EF4-FFF2-40B4-BE49-F238E27FC236}">
              <a16:creationId xmlns:a16="http://schemas.microsoft.com/office/drawing/2014/main" id="{DDDB31EF-E0DE-198C-49C2-9537E96C823A}"/>
            </a:ext>
          </a:extLst>
        </xdr:cNvPr>
        <xdr:cNvSpPr/>
      </xdr:nvSpPr>
      <xdr:spPr>
        <a:xfrm>
          <a:off x="5084445" y="9553575"/>
          <a:ext cx="240030" cy="557784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28575</xdr:colOff>
      <xdr:row>31</xdr:row>
      <xdr:rowOff>38100</xdr:rowOff>
    </xdr:from>
    <xdr:to>
      <xdr:col>2</xdr:col>
      <xdr:colOff>247650</xdr:colOff>
      <xdr:row>45</xdr:row>
      <xdr:rowOff>9525</xdr:rowOff>
    </xdr:to>
    <xdr:sp macro="" textlink="">
      <xdr:nvSpPr>
        <xdr:cNvPr id="2" name="Accolade fermante 1">
          <a:extLst>
            <a:ext uri="{FF2B5EF4-FFF2-40B4-BE49-F238E27FC236}">
              <a16:creationId xmlns:a16="http://schemas.microsoft.com/office/drawing/2014/main" id="{D0D66035-0F37-4523-9367-B852B90D30A8}"/>
            </a:ext>
          </a:extLst>
        </xdr:cNvPr>
        <xdr:cNvSpPr/>
      </xdr:nvSpPr>
      <xdr:spPr>
        <a:xfrm>
          <a:off x="1588770" y="5353050"/>
          <a:ext cx="217170" cy="2373630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3">
    <pageSetUpPr fitToPage="1"/>
  </sheetPr>
  <dimension ref="A8:F47"/>
  <sheetViews>
    <sheetView showRowColHeaders="0" tabSelected="1" view="pageBreakPreview" zoomScaleNormal="100" zoomScaleSheetLayoutView="100" workbookViewId="0">
      <selection activeCell="K54" sqref="K54"/>
    </sheetView>
  </sheetViews>
  <sheetFormatPr baseColWidth="10" defaultColWidth="10.7109375" defaultRowHeight="12.75" x14ac:dyDescent="0.2"/>
  <cols>
    <col min="1" max="2" width="10.7109375" style="1"/>
    <col min="3" max="3" width="10.140625" style="1" customWidth="1"/>
    <col min="4" max="9" width="10.7109375" style="1"/>
    <col min="10" max="10" width="10.7109375" style="1" customWidth="1"/>
    <col min="11" max="16384" width="10.7109375" style="1"/>
  </cols>
  <sheetData>
    <row r="8" spans="1:1" ht="18.75" x14ac:dyDescent="0.2">
      <c r="A8" s="2" t="s">
        <v>12</v>
      </c>
    </row>
    <row r="9" spans="1:1" ht="18.75" x14ac:dyDescent="0.2">
      <c r="A9" s="2" t="s">
        <v>13</v>
      </c>
    </row>
    <row r="10" spans="1:1" ht="18.75" x14ac:dyDescent="0.2">
      <c r="A10" s="2" t="s">
        <v>14</v>
      </c>
    </row>
    <row r="11" spans="1:1" x14ac:dyDescent="0.2">
      <c r="A11" s="3" t="s">
        <v>58</v>
      </c>
    </row>
    <row r="34" spans="2:6" x14ac:dyDescent="0.2">
      <c r="B34" s="70"/>
      <c r="C34" s="269"/>
      <c r="D34" s="269"/>
      <c r="E34" s="269"/>
      <c r="F34" s="269"/>
    </row>
    <row r="35" spans="2:6" x14ac:dyDescent="0.2">
      <c r="B35" s="73"/>
      <c r="C35" s="269"/>
      <c r="D35" s="269"/>
      <c r="E35" s="269"/>
      <c r="F35" s="269"/>
    </row>
    <row r="36" spans="2:6" x14ac:dyDescent="0.2">
      <c r="B36" s="69"/>
      <c r="C36" s="269"/>
      <c r="D36" s="269"/>
      <c r="E36" s="269"/>
      <c r="F36" s="269"/>
    </row>
    <row r="37" spans="2:6" x14ac:dyDescent="0.2">
      <c r="B37" s="69"/>
      <c r="C37" s="269"/>
      <c r="D37" s="269"/>
      <c r="E37" s="269"/>
      <c r="F37" s="269"/>
    </row>
    <row r="38" spans="2:6" ht="18.75" x14ac:dyDescent="0.55000000000000004">
      <c r="B38" s="71"/>
      <c r="C38" s="269"/>
      <c r="D38" s="269"/>
      <c r="E38" s="269"/>
      <c r="F38" s="269"/>
    </row>
    <row r="39" spans="2:6" x14ac:dyDescent="0.2">
      <c r="C39" s="269"/>
      <c r="D39" s="269"/>
      <c r="E39" s="269"/>
      <c r="F39" s="269"/>
    </row>
    <row r="40" spans="2:6" x14ac:dyDescent="0.2">
      <c r="C40" s="269"/>
      <c r="D40" s="269"/>
      <c r="E40" s="269"/>
      <c r="F40" s="269"/>
    </row>
    <row r="41" spans="2:6" x14ac:dyDescent="0.2">
      <c r="C41" s="269"/>
      <c r="D41" s="269"/>
      <c r="E41" s="269"/>
      <c r="F41" s="269"/>
    </row>
    <row r="42" spans="2:6" x14ac:dyDescent="0.2">
      <c r="B42" s="73"/>
      <c r="C42" s="269"/>
      <c r="D42" s="269"/>
      <c r="E42" s="269"/>
      <c r="F42" s="269"/>
    </row>
    <row r="43" spans="2:6" x14ac:dyDescent="0.2">
      <c r="C43" s="269"/>
      <c r="D43" s="269"/>
      <c r="E43" s="269"/>
      <c r="F43" s="269"/>
    </row>
    <row r="44" spans="2:6" x14ac:dyDescent="0.2">
      <c r="C44" s="269"/>
      <c r="D44" s="269"/>
      <c r="E44" s="269"/>
      <c r="F44" s="269"/>
    </row>
    <row r="45" spans="2:6" x14ac:dyDescent="0.2">
      <c r="C45" s="269"/>
      <c r="D45" s="269"/>
      <c r="E45" s="269"/>
      <c r="F45" s="269"/>
    </row>
    <row r="46" spans="2:6" x14ac:dyDescent="0.2">
      <c r="C46" s="269"/>
      <c r="D46" s="269"/>
      <c r="E46" s="269"/>
      <c r="F46" s="269"/>
    </row>
    <row r="47" spans="2:6" x14ac:dyDescent="0.2">
      <c r="C47" s="269"/>
      <c r="D47" s="269"/>
      <c r="E47" s="269"/>
      <c r="F47" s="269"/>
    </row>
  </sheetData>
  <mergeCells count="4">
    <mergeCell ref="C34:C47"/>
    <mergeCell ref="E34:E47"/>
    <mergeCell ref="F34:F47"/>
    <mergeCell ref="D34:D47"/>
  </mergeCells>
  <pageMargins left="0.25" right="0.25" top="0.75" bottom="0.75" header="0.3" footer="0.3"/>
  <pageSetup paperSize="9" scale="9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1"/>
  <dimension ref="A1:I60"/>
  <sheetViews>
    <sheetView showGridLines="0" view="pageBreakPreview" zoomScaleNormal="100" zoomScaleSheetLayoutView="100" zoomScalePageLayoutView="55" workbookViewId="0">
      <selection sqref="A1:XFD1048576"/>
    </sheetView>
  </sheetViews>
  <sheetFormatPr baseColWidth="10" defaultColWidth="11.42578125" defaultRowHeight="18.75" x14ac:dyDescent="0.55000000000000004"/>
  <cols>
    <col min="1" max="1" width="6.7109375" style="21" customWidth="1"/>
    <col min="2" max="2" width="67.140625" style="9" customWidth="1"/>
    <col min="3" max="3" width="10.140625" style="22" customWidth="1"/>
    <col min="4" max="5" width="7.7109375" style="22" customWidth="1"/>
    <col min="6" max="6" width="7.7109375" style="23" customWidth="1"/>
    <col min="7" max="7" width="17.7109375" style="9" customWidth="1"/>
    <col min="8" max="8" width="22.7109375" style="9" customWidth="1"/>
    <col min="9" max="9" width="12.28515625" style="9" customWidth="1"/>
    <col min="10" max="10" width="11.42578125" style="9" customWidth="1"/>
    <col min="11" max="11" width="20.42578125" style="9" customWidth="1"/>
    <col min="12" max="12" width="11.42578125" style="9" customWidth="1"/>
    <col min="13" max="16384" width="11.42578125" style="9"/>
  </cols>
  <sheetData>
    <row r="1" spans="1:9" ht="31.15" customHeight="1" x14ac:dyDescent="0.8">
      <c r="A1" s="5" t="s">
        <v>39</v>
      </c>
      <c r="B1" s="6"/>
      <c r="C1" s="7"/>
      <c r="D1" s="7"/>
      <c r="E1" s="134"/>
      <c r="F1" s="13"/>
      <c r="G1" s="13"/>
      <c r="H1" s="13"/>
    </row>
    <row r="2" spans="1:9" ht="13.35" customHeight="1" x14ac:dyDescent="0.8">
      <c r="A2" s="10"/>
      <c r="B2" s="11"/>
      <c r="C2" s="12"/>
      <c r="D2" s="12"/>
      <c r="E2" s="13"/>
      <c r="F2" s="13"/>
      <c r="G2" s="13"/>
      <c r="H2" s="11"/>
    </row>
    <row r="3" spans="1:9" s="15" customFormat="1" ht="44.45" customHeight="1" x14ac:dyDescent="0.2">
      <c r="A3" s="14" t="s">
        <v>40</v>
      </c>
      <c r="B3" s="12"/>
      <c r="C3" s="12"/>
      <c r="D3" s="12"/>
      <c r="E3" s="135"/>
      <c r="F3" s="13"/>
      <c r="G3" s="12"/>
      <c r="H3" s="12"/>
    </row>
    <row r="4" spans="1:9" s="15" customFormat="1" ht="22.15" customHeight="1" x14ac:dyDescent="0.2">
      <c r="A4" s="14" t="s">
        <v>57</v>
      </c>
      <c r="B4" s="12"/>
      <c r="C4" s="12"/>
      <c r="D4" s="12"/>
      <c r="E4" s="13"/>
      <c r="F4" s="13"/>
      <c r="G4" s="13"/>
      <c r="H4" s="12"/>
    </row>
    <row r="5" spans="1:9" ht="37.9" customHeight="1" x14ac:dyDescent="0.55000000000000004">
      <c r="A5" s="68"/>
      <c r="B5" s="11"/>
      <c r="C5" s="12"/>
      <c r="D5" s="12"/>
      <c r="E5" s="13"/>
      <c r="F5" s="13"/>
      <c r="G5" s="13"/>
      <c r="H5" s="11"/>
    </row>
    <row r="6" spans="1:9" ht="39.6" customHeight="1" x14ac:dyDescent="0.55000000000000004">
      <c r="A6" s="24" t="s">
        <v>63</v>
      </c>
      <c r="B6" s="25"/>
      <c r="C6" s="25"/>
      <c r="D6" s="25"/>
      <c r="E6" s="136"/>
      <c r="F6" s="136"/>
      <c r="G6" s="136"/>
      <c r="H6" s="137"/>
    </row>
    <row r="7" spans="1:9" ht="8.25" customHeight="1" x14ac:dyDescent="0.6">
      <c r="A7" s="16"/>
      <c r="B7" s="17"/>
      <c r="C7" s="18"/>
      <c r="D7" s="18"/>
      <c r="E7" s="8"/>
      <c r="F7" s="8"/>
      <c r="G7" s="8"/>
    </row>
    <row r="8" spans="1:9" ht="9" customHeight="1" x14ac:dyDescent="0.55000000000000004">
      <c r="A8" s="19"/>
      <c r="B8" s="19"/>
      <c r="C8" s="19"/>
      <c r="D8" s="19"/>
      <c r="E8" s="19"/>
      <c r="F8" s="19"/>
      <c r="G8" s="19"/>
      <c r="H8" s="19"/>
    </row>
    <row r="9" spans="1:9" ht="81.75" customHeight="1" x14ac:dyDescent="0.55000000000000004">
      <c r="A9" s="26" t="s">
        <v>0</v>
      </c>
      <c r="B9" s="27"/>
      <c r="C9" s="26" t="s">
        <v>1</v>
      </c>
      <c r="D9" s="28" t="s">
        <v>2</v>
      </c>
      <c r="E9" s="30" t="s">
        <v>1</v>
      </c>
      <c r="F9" s="31" t="s">
        <v>5</v>
      </c>
      <c r="G9" s="29" t="s">
        <v>3</v>
      </c>
      <c r="H9" s="29" t="s">
        <v>4</v>
      </c>
      <c r="I9" s="32"/>
    </row>
    <row r="10" spans="1:9" s="90" customFormat="1" ht="21" customHeight="1" x14ac:dyDescent="0.2">
      <c r="A10" s="85" t="s">
        <v>6</v>
      </c>
      <c r="B10" s="91" t="s">
        <v>62</v>
      </c>
      <c r="C10" s="86"/>
      <c r="D10" s="86"/>
      <c r="E10" s="87"/>
      <c r="F10" s="88"/>
      <c r="G10" s="89"/>
      <c r="H10" s="89" t="str">
        <f t="shared" ref="H10:H16" si="0">IF(AND(G10*F10&lt;&gt;"",G10*F10&lt;&gt;0),G10*F10,"")</f>
        <v/>
      </c>
    </row>
    <row r="11" spans="1:9" s="20" customFormat="1" ht="21" customHeight="1" x14ac:dyDescent="0.2">
      <c r="A11" s="64" t="str">
        <f>A10&amp;"1"</f>
        <v>1.1</v>
      </c>
      <c r="B11" s="92" t="s">
        <v>15</v>
      </c>
      <c r="C11" s="35"/>
      <c r="D11" s="35"/>
      <c r="E11" s="36"/>
      <c r="F11" s="37"/>
      <c r="G11" s="34"/>
      <c r="H11" s="34" t="str">
        <f t="shared" si="0"/>
        <v/>
      </c>
    </row>
    <row r="12" spans="1:9" s="20" customFormat="1" ht="21" customHeight="1" x14ac:dyDescent="0.2">
      <c r="A12" s="38"/>
      <c r="B12" s="39" t="s">
        <v>16</v>
      </c>
      <c r="C12" s="35" t="s">
        <v>17</v>
      </c>
      <c r="D12" s="35">
        <v>1</v>
      </c>
      <c r="E12" s="36" t="s">
        <v>17</v>
      </c>
      <c r="F12" s="37"/>
      <c r="G12" s="34"/>
      <c r="H12" s="34" t="str">
        <f t="shared" si="0"/>
        <v/>
      </c>
    </row>
    <row r="13" spans="1:9" s="20" customFormat="1" ht="21" customHeight="1" x14ac:dyDescent="0.2">
      <c r="A13" s="38"/>
      <c r="B13" s="39" t="s">
        <v>18</v>
      </c>
      <c r="C13" s="35" t="s">
        <v>17</v>
      </c>
      <c r="D13" s="35">
        <v>1</v>
      </c>
      <c r="E13" s="36" t="s">
        <v>17</v>
      </c>
      <c r="F13" s="37"/>
      <c r="G13" s="34"/>
      <c r="H13" s="34" t="str">
        <f t="shared" si="0"/>
        <v/>
      </c>
    </row>
    <row r="14" spans="1:9" s="20" customFormat="1" ht="21" customHeight="1" x14ac:dyDescent="0.2">
      <c r="A14" s="38"/>
      <c r="B14" s="39" t="s">
        <v>19</v>
      </c>
      <c r="C14" s="35" t="s">
        <v>17</v>
      </c>
      <c r="D14" s="35">
        <v>1</v>
      </c>
      <c r="E14" s="36" t="s">
        <v>17</v>
      </c>
      <c r="F14" s="37"/>
      <c r="G14" s="34"/>
      <c r="H14" s="34" t="str">
        <f t="shared" si="0"/>
        <v/>
      </c>
    </row>
    <row r="15" spans="1:9" s="20" customFormat="1" ht="21" customHeight="1" x14ac:dyDescent="0.2">
      <c r="A15" s="38"/>
      <c r="B15" s="39" t="s">
        <v>56</v>
      </c>
      <c r="C15" s="35" t="s">
        <v>17</v>
      </c>
      <c r="D15" s="35">
        <v>1</v>
      </c>
      <c r="E15" s="36" t="s">
        <v>17</v>
      </c>
      <c r="F15" s="37"/>
      <c r="G15" s="34"/>
      <c r="H15" s="34" t="str">
        <f t="shared" si="0"/>
        <v/>
      </c>
    </row>
    <row r="16" spans="1:9" s="20" customFormat="1" ht="21" customHeight="1" x14ac:dyDescent="0.2">
      <c r="A16" s="38"/>
      <c r="B16" s="39" t="s">
        <v>20</v>
      </c>
      <c r="C16" s="35" t="s">
        <v>17</v>
      </c>
      <c r="D16" s="35">
        <v>1</v>
      </c>
      <c r="E16" s="36" t="s">
        <v>17</v>
      </c>
      <c r="F16" s="37"/>
      <c r="G16" s="34"/>
      <c r="H16" s="34" t="str">
        <f t="shared" si="0"/>
        <v/>
      </c>
    </row>
    <row r="17" spans="1:8" s="66" customFormat="1" ht="21" customHeight="1" x14ac:dyDescent="0.2">
      <c r="A17" s="93"/>
      <c r="B17" s="65" t="str">
        <f>"Sous-total "&amp;A11</f>
        <v>Sous-total 1.1</v>
      </c>
      <c r="C17" s="94"/>
      <c r="D17" s="94"/>
      <c r="E17" s="95"/>
      <c r="F17" s="96"/>
      <c r="G17" s="97"/>
      <c r="H17" s="97">
        <f>SUBTOTAL(9,H10:H16)</f>
        <v>0</v>
      </c>
    </row>
    <row r="18" spans="1:8" s="66" customFormat="1" ht="21" customHeight="1" x14ac:dyDescent="0.2">
      <c r="A18" s="64" t="str">
        <f>A10&amp;"2"</f>
        <v>1.2</v>
      </c>
      <c r="B18" s="98" t="s">
        <v>28</v>
      </c>
      <c r="C18" s="99"/>
      <c r="D18" s="99"/>
      <c r="E18" s="100"/>
      <c r="F18" s="101"/>
      <c r="G18" s="102"/>
      <c r="H18" s="102" t="str">
        <f t="shared" ref="H18:H45" si="1">IF(AND(G18*F18&lt;&gt;"",G18*F18&lt;&gt;0),G18*F18,"")</f>
        <v/>
      </c>
    </row>
    <row r="19" spans="1:8" s="20" customFormat="1" ht="21" customHeight="1" x14ac:dyDescent="0.2">
      <c r="A19" s="38"/>
      <c r="B19" s="114" t="s">
        <v>21</v>
      </c>
      <c r="C19" s="35" t="s">
        <v>17</v>
      </c>
      <c r="D19" s="35">
        <v>4</v>
      </c>
      <c r="E19" s="36" t="s">
        <v>17</v>
      </c>
      <c r="F19" s="37"/>
      <c r="G19" s="34"/>
      <c r="H19" s="34" t="str">
        <f t="shared" si="1"/>
        <v/>
      </c>
    </row>
    <row r="20" spans="1:8" s="20" customFormat="1" ht="21" customHeight="1" x14ac:dyDescent="0.2">
      <c r="A20" s="38"/>
      <c r="B20" s="114" t="s">
        <v>29</v>
      </c>
      <c r="C20" s="35" t="s">
        <v>17</v>
      </c>
      <c r="D20" s="35">
        <v>1</v>
      </c>
      <c r="E20" s="36" t="s">
        <v>17</v>
      </c>
      <c r="F20" s="37"/>
      <c r="G20" s="34"/>
      <c r="H20" s="34" t="str">
        <f t="shared" si="1"/>
        <v/>
      </c>
    </row>
    <row r="21" spans="1:8" s="20" customFormat="1" ht="21" customHeight="1" x14ac:dyDescent="0.2">
      <c r="A21" s="38"/>
      <c r="B21" s="114" t="s">
        <v>22</v>
      </c>
      <c r="C21" s="35" t="s">
        <v>54</v>
      </c>
      <c r="D21" s="35"/>
      <c r="E21" s="36" t="s">
        <v>54</v>
      </c>
      <c r="F21" s="37"/>
      <c r="G21" s="34"/>
      <c r="H21" s="34" t="str">
        <f t="shared" si="1"/>
        <v/>
      </c>
    </row>
    <row r="22" spans="1:8" s="20" customFormat="1" ht="21" customHeight="1" x14ac:dyDescent="0.2">
      <c r="A22" s="38"/>
      <c r="B22" s="114" t="s">
        <v>30</v>
      </c>
      <c r="C22" s="35" t="s">
        <v>54</v>
      </c>
      <c r="D22" s="35"/>
      <c r="E22" s="36" t="s">
        <v>54</v>
      </c>
      <c r="F22" s="37"/>
      <c r="G22" s="34"/>
      <c r="H22" s="34" t="str">
        <f t="shared" si="1"/>
        <v/>
      </c>
    </row>
    <row r="23" spans="1:8" s="20" customFormat="1" ht="21" customHeight="1" x14ac:dyDescent="0.2">
      <c r="A23" s="38"/>
      <c r="B23" s="114" t="s">
        <v>23</v>
      </c>
      <c r="C23" s="35" t="s">
        <v>54</v>
      </c>
      <c r="D23" s="35"/>
      <c r="E23" s="36" t="s">
        <v>54</v>
      </c>
      <c r="F23" s="37"/>
      <c r="G23" s="34"/>
      <c r="H23" s="34" t="str">
        <f t="shared" si="1"/>
        <v/>
      </c>
    </row>
    <row r="24" spans="1:8" s="20" customFormat="1" ht="21" customHeight="1" x14ac:dyDescent="0.2">
      <c r="A24" s="38"/>
      <c r="B24" s="114" t="s">
        <v>24</v>
      </c>
      <c r="C24" s="35" t="s">
        <v>17</v>
      </c>
      <c r="D24" s="35">
        <v>1</v>
      </c>
      <c r="E24" s="36" t="s">
        <v>17</v>
      </c>
      <c r="F24" s="37"/>
      <c r="G24" s="34"/>
      <c r="H24" s="34" t="str">
        <f t="shared" si="1"/>
        <v/>
      </c>
    </row>
    <row r="25" spans="1:8" s="20" customFormat="1" ht="21" customHeight="1" x14ac:dyDescent="0.2">
      <c r="A25" s="38"/>
      <c r="B25" s="114" t="s">
        <v>25</v>
      </c>
      <c r="C25" s="35" t="s">
        <v>54</v>
      </c>
      <c r="D25" s="35"/>
      <c r="E25" s="36" t="s">
        <v>54</v>
      </c>
      <c r="F25" s="37"/>
      <c r="G25" s="34"/>
      <c r="H25" s="34" t="str">
        <f t="shared" si="1"/>
        <v/>
      </c>
    </row>
    <row r="26" spans="1:8" s="20" customFormat="1" ht="21" customHeight="1" x14ac:dyDescent="0.2">
      <c r="A26" s="38"/>
      <c r="B26" s="114" t="s">
        <v>26</v>
      </c>
      <c r="C26" s="35" t="s">
        <v>54</v>
      </c>
      <c r="D26" s="35"/>
      <c r="E26" s="36" t="s">
        <v>54</v>
      </c>
      <c r="F26" s="37"/>
      <c r="G26" s="34"/>
      <c r="H26" s="34" t="str">
        <f t="shared" si="1"/>
        <v/>
      </c>
    </row>
    <row r="27" spans="1:8" s="20" customFormat="1" ht="21" customHeight="1" x14ac:dyDescent="0.2">
      <c r="A27" s="38"/>
      <c r="B27" s="114" t="s">
        <v>55</v>
      </c>
      <c r="C27" s="35" t="s">
        <v>17</v>
      </c>
      <c r="D27" s="35">
        <v>1</v>
      </c>
      <c r="E27" s="36" t="s">
        <v>17</v>
      </c>
      <c r="F27" s="37"/>
      <c r="G27" s="34"/>
      <c r="H27" s="34" t="str">
        <f t="shared" si="1"/>
        <v/>
      </c>
    </row>
    <row r="28" spans="1:8" s="20" customFormat="1" ht="21" customHeight="1" x14ac:dyDescent="0.2">
      <c r="A28" s="38"/>
      <c r="B28" s="114" t="s">
        <v>31</v>
      </c>
      <c r="C28" s="35" t="s">
        <v>54</v>
      </c>
      <c r="D28" s="35"/>
      <c r="E28" s="36" t="s">
        <v>54</v>
      </c>
      <c r="F28" s="37"/>
      <c r="G28" s="34"/>
      <c r="H28" s="34" t="str">
        <f t="shared" si="1"/>
        <v/>
      </c>
    </row>
    <row r="29" spans="1:8" s="20" customFormat="1" ht="21" customHeight="1" x14ac:dyDescent="0.2">
      <c r="A29" s="38"/>
      <c r="B29" s="114" t="s">
        <v>32</v>
      </c>
      <c r="C29" s="35" t="s">
        <v>54</v>
      </c>
      <c r="D29" s="35"/>
      <c r="E29" s="36" t="s">
        <v>54</v>
      </c>
      <c r="F29" s="37"/>
      <c r="G29" s="34"/>
      <c r="H29" s="34" t="str">
        <f t="shared" si="1"/>
        <v/>
      </c>
    </row>
    <row r="30" spans="1:8" s="20" customFormat="1" ht="21" customHeight="1" x14ac:dyDescent="0.2">
      <c r="A30" s="38"/>
      <c r="B30" s="114" t="s">
        <v>60</v>
      </c>
      <c r="C30" s="35" t="s">
        <v>54</v>
      </c>
      <c r="D30" s="35"/>
      <c r="E30" s="36" t="s">
        <v>54</v>
      </c>
      <c r="F30" s="37"/>
      <c r="G30" s="34"/>
      <c r="H30" s="34" t="str">
        <f t="shared" si="1"/>
        <v/>
      </c>
    </row>
    <row r="31" spans="1:8" s="78" customFormat="1" ht="21" customHeight="1" x14ac:dyDescent="0.2">
      <c r="A31" s="74"/>
      <c r="B31" s="115" t="s">
        <v>27</v>
      </c>
      <c r="C31" s="75" t="s">
        <v>17</v>
      </c>
      <c r="D31" s="75">
        <v>1</v>
      </c>
      <c r="E31" s="36" t="s">
        <v>17</v>
      </c>
      <c r="F31" s="37"/>
      <c r="G31" s="34"/>
      <c r="H31" s="34" t="str">
        <f t="shared" si="1"/>
        <v/>
      </c>
    </row>
    <row r="32" spans="1:8" s="20" customFormat="1" ht="21" customHeight="1" x14ac:dyDescent="0.2">
      <c r="A32" s="38"/>
      <c r="B32" s="113" t="s">
        <v>41</v>
      </c>
      <c r="C32" s="124"/>
      <c r="D32" s="84"/>
      <c r="E32" s="116"/>
      <c r="F32" s="118"/>
      <c r="G32" s="120"/>
      <c r="H32" s="120" t="str">
        <f t="shared" si="1"/>
        <v/>
      </c>
    </row>
    <row r="33" spans="1:8" s="20" customFormat="1" ht="21" customHeight="1" x14ac:dyDescent="0.2">
      <c r="A33" s="38"/>
      <c r="B33" s="72" t="s">
        <v>47</v>
      </c>
      <c r="C33" s="124"/>
      <c r="D33" s="122"/>
      <c r="E33" s="117"/>
      <c r="F33" s="119"/>
      <c r="G33" s="121"/>
      <c r="H33" s="121" t="str">
        <f t="shared" si="1"/>
        <v/>
      </c>
    </row>
    <row r="34" spans="1:8" s="20" customFormat="1" ht="150" x14ac:dyDescent="0.2">
      <c r="A34" s="38"/>
      <c r="B34" s="39" t="s">
        <v>42</v>
      </c>
      <c r="C34" s="124"/>
      <c r="D34" s="122"/>
      <c r="E34" s="117"/>
      <c r="F34" s="119"/>
      <c r="G34" s="121"/>
      <c r="H34" s="121" t="str">
        <f t="shared" si="1"/>
        <v/>
      </c>
    </row>
    <row r="35" spans="1:8" s="20" customFormat="1" ht="56.25" x14ac:dyDescent="0.2">
      <c r="A35" s="38"/>
      <c r="B35" s="39" t="s">
        <v>43</v>
      </c>
      <c r="C35" s="124" t="s">
        <v>37</v>
      </c>
      <c r="D35" s="84">
        <v>1</v>
      </c>
      <c r="E35" s="84" t="s">
        <v>37</v>
      </c>
      <c r="F35" s="119"/>
      <c r="G35" s="121"/>
      <c r="H35" s="121" t="str">
        <f t="shared" si="1"/>
        <v/>
      </c>
    </row>
    <row r="36" spans="1:8" s="20" customFormat="1" ht="21" customHeight="1" x14ac:dyDescent="0.2">
      <c r="A36" s="38"/>
      <c r="B36" s="39" t="s">
        <v>59</v>
      </c>
      <c r="C36" s="124"/>
      <c r="D36" s="122"/>
      <c r="E36" s="117"/>
      <c r="F36" s="119"/>
      <c r="G36" s="121"/>
      <c r="H36" s="121" t="str">
        <f t="shared" si="1"/>
        <v/>
      </c>
    </row>
    <row r="37" spans="1:8" s="20" customFormat="1" ht="21" customHeight="1" x14ac:dyDescent="0.2">
      <c r="A37" s="38"/>
      <c r="B37" s="39" t="s">
        <v>44</v>
      </c>
      <c r="C37" s="124"/>
      <c r="D37" s="122"/>
      <c r="E37" s="117"/>
      <c r="F37" s="119"/>
      <c r="G37" s="121"/>
      <c r="H37" s="121" t="str">
        <f t="shared" si="1"/>
        <v/>
      </c>
    </row>
    <row r="38" spans="1:8" s="20" customFormat="1" ht="21" customHeight="1" x14ac:dyDescent="0.2">
      <c r="A38" s="38"/>
      <c r="B38" s="39" t="s">
        <v>45</v>
      </c>
      <c r="C38" s="124"/>
      <c r="D38" s="122"/>
      <c r="E38" s="117"/>
      <c r="F38" s="119"/>
      <c r="G38" s="121"/>
      <c r="H38" s="121" t="str">
        <f t="shared" si="1"/>
        <v/>
      </c>
    </row>
    <row r="39" spans="1:8" s="20" customFormat="1" ht="21" customHeight="1" x14ac:dyDescent="0.2">
      <c r="A39" s="38"/>
      <c r="B39" s="39" t="s">
        <v>46</v>
      </c>
      <c r="C39" s="124"/>
      <c r="D39" s="122"/>
      <c r="E39" s="117"/>
      <c r="F39" s="119"/>
      <c r="G39" s="121"/>
      <c r="H39" s="121" t="str">
        <f t="shared" si="1"/>
        <v/>
      </c>
    </row>
    <row r="40" spans="1:8" s="20" customFormat="1" ht="21" customHeight="1" x14ac:dyDescent="0.2">
      <c r="A40" s="38"/>
      <c r="B40" s="72" t="s">
        <v>48</v>
      </c>
      <c r="C40" s="124"/>
      <c r="D40" s="122"/>
      <c r="E40" s="117"/>
      <c r="F40" s="119"/>
      <c r="G40" s="121"/>
      <c r="H40" s="121" t="str">
        <f t="shared" si="1"/>
        <v/>
      </c>
    </row>
    <row r="41" spans="1:8" s="20" customFormat="1" ht="21" customHeight="1" x14ac:dyDescent="0.2">
      <c r="A41" s="38"/>
      <c r="B41" s="39" t="s">
        <v>49</v>
      </c>
      <c r="C41" s="124"/>
      <c r="D41" s="122"/>
      <c r="E41" s="117"/>
      <c r="F41" s="119"/>
      <c r="G41" s="121"/>
      <c r="H41" s="121" t="str">
        <f t="shared" si="1"/>
        <v/>
      </c>
    </row>
    <row r="42" spans="1:8" s="20" customFormat="1" ht="21" customHeight="1" x14ac:dyDescent="0.2">
      <c r="A42" s="38"/>
      <c r="B42" s="39" t="s">
        <v>50</v>
      </c>
      <c r="C42" s="124"/>
      <c r="D42" s="122"/>
      <c r="E42" s="117"/>
      <c r="F42" s="119"/>
      <c r="G42" s="121"/>
      <c r="H42" s="121" t="str">
        <f t="shared" si="1"/>
        <v/>
      </c>
    </row>
    <row r="43" spans="1:8" s="20" customFormat="1" ht="21" customHeight="1" x14ac:dyDescent="0.2">
      <c r="A43" s="38"/>
      <c r="B43" s="39" t="s">
        <v>51</v>
      </c>
      <c r="C43" s="124"/>
      <c r="D43" s="122"/>
      <c r="E43" s="117"/>
      <c r="F43" s="119"/>
      <c r="G43" s="121"/>
      <c r="H43" s="121" t="str">
        <f t="shared" si="1"/>
        <v/>
      </c>
    </row>
    <row r="44" spans="1:8" s="20" customFormat="1" ht="21" customHeight="1" x14ac:dyDescent="0.2">
      <c r="A44" s="38"/>
      <c r="B44" s="114" t="s">
        <v>52</v>
      </c>
      <c r="C44" s="124"/>
      <c r="D44" s="122"/>
      <c r="E44" s="117"/>
      <c r="F44" s="119"/>
      <c r="G44" s="121"/>
      <c r="H44" s="121" t="str">
        <f t="shared" si="1"/>
        <v/>
      </c>
    </row>
    <row r="45" spans="1:8" s="20" customFormat="1" ht="21" customHeight="1" x14ac:dyDescent="0.2">
      <c r="A45" s="38"/>
      <c r="B45" s="114" t="s">
        <v>53</v>
      </c>
      <c r="C45" s="125"/>
      <c r="D45" s="123"/>
      <c r="E45" s="75"/>
      <c r="F45" s="76"/>
      <c r="G45" s="77"/>
      <c r="H45" s="77" t="str">
        <f t="shared" si="1"/>
        <v/>
      </c>
    </row>
    <row r="46" spans="1:8" s="66" customFormat="1" ht="21" customHeight="1" thickBot="1" x14ac:dyDescent="0.25">
      <c r="A46" s="93"/>
      <c r="B46" s="65" t="str">
        <f>"Sous-total "&amp;A18</f>
        <v>Sous-total 1.2</v>
      </c>
      <c r="C46" s="94"/>
      <c r="D46" s="94"/>
      <c r="E46" s="95"/>
      <c r="F46" s="96"/>
      <c r="G46" s="97"/>
      <c r="H46" s="97">
        <f>SUBTOTAL(9,H19:H45)</f>
        <v>0</v>
      </c>
    </row>
    <row r="47" spans="1:8" s="90" customFormat="1" ht="21" customHeight="1" x14ac:dyDescent="0.2">
      <c r="A47" s="126"/>
      <c r="B47" s="129" t="str">
        <f>"TOTAL "&amp;A10</f>
        <v>TOTAL 1.</v>
      </c>
      <c r="C47" s="130"/>
      <c r="D47" s="130"/>
      <c r="E47" s="130"/>
      <c r="F47" s="130"/>
      <c r="G47" s="131"/>
      <c r="H47" s="132">
        <f>SUBTOTAL(9,H11:H46)</f>
        <v>0</v>
      </c>
    </row>
    <row r="48" spans="1:8" s="90" customFormat="1" ht="21" customHeight="1" x14ac:dyDescent="0.2">
      <c r="A48" s="126" t="s">
        <v>7</v>
      </c>
      <c r="B48" s="127" t="s">
        <v>33</v>
      </c>
      <c r="C48" s="128"/>
      <c r="D48" s="128"/>
      <c r="E48" s="87"/>
      <c r="F48" s="88"/>
      <c r="G48" s="89"/>
      <c r="H48" s="89" t="str">
        <f>IF(AND(G48*F48&lt;&gt;"",G48*F48&lt;&gt;0),G48*F48,"")</f>
        <v/>
      </c>
    </row>
    <row r="49" spans="1:8" s="66" customFormat="1" ht="21" customHeight="1" x14ac:dyDescent="0.2">
      <c r="A49" s="64" t="str">
        <f>A48&amp;"1"</f>
        <v>2.1</v>
      </c>
      <c r="B49" s="103" t="s">
        <v>34</v>
      </c>
      <c r="C49" s="104"/>
      <c r="D49" s="104"/>
      <c r="E49" s="105"/>
      <c r="F49" s="106"/>
      <c r="G49" s="67"/>
      <c r="H49" s="67" t="str">
        <f>IF(AND(G49*F49&lt;&gt;"",G49*F49&lt;&gt;0),G49*F49,"")</f>
        <v/>
      </c>
    </row>
    <row r="50" spans="1:8" s="20" customFormat="1" ht="21" customHeight="1" x14ac:dyDescent="0.2">
      <c r="A50" s="38"/>
      <c r="B50" s="39" t="s">
        <v>35</v>
      </c>
      <c r="C50" s="35" t="s">
        <v>36</v>
      </c>
      <c r="D50" s="35">
        <v>2</v>
      </c>
      <c r="E50" s="36" t="s">
        <v>36</v>
      </c>
      <c r="F50" s="37"/>
      <c r="G50" s="34"/>
      <c r="H50" s="34" t="str">
        <f>IF(AND(G50*F50&lt;&gt;"",G50*F50&lt;&gt;0),G50*F50,"")</f>
        <v/>
      </c>
    </row>
    <row r="51" spans="1:8" s="20" customFormat="1" ht="21" customHeight="1" x14ac:dyDescent="0.2">
      <c r="A51" s="38"/>
      <c r="B51" s="39" t="s">
        <v>61</v>
      </c>
      <c r="C51" s="35" t="s">
        <v>37</v>
      </c>
      <c r="D51" s="35">
        <v>190</v>
      </c>
      <c r="E51" s="36" t="s">
        <v>37</v>
      </c>
      <c r="F51" s="37"/>
      <c r="G51" s="34"/>
      <c r="H51" s="34" t="str">
        <f>IF(AND(G51*F51&lt;&gt;"",G51*F51&lt;&gt;0),G51*F51,"")</f>
        <v/>
      </c>
    </row>
    <row r="52" spans="1:8" s="20" customFormat="1" ht="21" customHeight="1" x14ac:dyDescent="0.2">
      <c r="A52" s="38"/>
      <c r="B52" s="39" t="s">
        <v>38</v>
      </c>
      <c r="C52" s="35" t="s">
        <v>37</v>
      </c>
      <c r="D52" s="35">
        <v>1</v>
      </c>
      <c r="E52" s="36" t="s">
        <v>37</v>
      </c>
      <c r="F52" s="37"/>
      <c r="G52" s="34"/>
      <c r="H52" s="34" t="str">
        <f>IF(AND(G52*F52&lt;&gt;"",G52*F52&lt;&gt;0),G52*F52,"")</f>
        <v/>
      </c>
    </row>
    <row r="53" spans="1:8" s="66" customFormat="1" ht="21" customHeight="1" thickBot="1" x14ac:dyDescent="0.25">
      <c r="A53" s="93"/>
      <c r="B53" s="65" t="str">
        <f>"Sous-total "&amp;A49</f>
        <v>Sous-total 2.1</v>
      </c>
      <c r="C53" s="94"/>
      <c r="D53" s="94"/>
      <c r="E53" s="95"/>
      <c r="F53" s="96"/>
      <c r="G53" s="97"/>
      <c r="H53" s="97">
        <f>SUBTOTAL(9,H49:H52)</f>
        <v>0</v>
      </c>
    </row>
    <row r="54" spans="1:8" s="112" customFormat="1" ht="21" customHeight="1" x14ac:dyDescent="0.2">
      <c r="A54" s="107"/>
      <c r="B54" s="108" t="str">
        <f>"TOTAL "&amp;A48</f>
        <v>TOTAL 2.</v>
      </c>
      <c r="C54" s="109"/>
      <c r="D54" s="109"/>
      <c r="E54" s="109"/>
      <c r="F54" s="109"/>
      <c r="G54" s="110"/>
      <c r="H54" s="111">
        <f>SUBTOTAL(9,H49:H53)</f>
        <v>0</v>
      </c>
    </row>
    <row r="55" spans="1:8" ht="21" customHeight="1" x14ac:dyDescent="0.55000000000000004">
      <c r="A55" s="79"/>
      <c r="B55" s="80" t="s">
        <v>8</v>
      </c>
      <c r="C55" s="81"/>
      <c r="D55" s="81"/>
      <c r="E55" s="38"/>
      <c r="F55" s="82"/>
      <c r="G55" s="83"/>
      <c r="H55" s="83" t="str">
        <f>IF(AND(G55*F55&lt;&gt;"",G55*F55&lt;&gt;0),G55*F55,"")</f>
        <v/>
      </c>
    </row>
    <row r="56" spans="1:8" ht="21" customHeight="1" x14ac:dyDescent="0.55000000000000004">
      <c r="A56" s="41"/>
      <c r="B56" s="42" t="str">
        <f>"TOTAL "&amp;A10&amp;" "&amp;B10</f>
        <v>TOTAL 1. Ascenseur de chantier PYLONE OUEST côté Havre (Sandouville)</v>
      </c>
      <c r="C56" s="43"/>
      <c r="D56" s="43"/>
      <c r="E56" s="40"/>
      <c r="F56" s="33"/>
      <c r="G56" s="34"/>
      <c r="H56" s="133">
        <f>H47</f>
        <v>0</v>
      </c>
    </row>
    <row r="57" spans="1:8" ht="21" customHeight="1" thickBot="1" x14ac:dyDescent="0.6">
      <c r="A57" s="41"/>
      <c r="B57" s="42" t="str">
        <f>"TOTAL "&amp;A48&amp;" "&amp;B48</f>
        <v>TOTAL 2. Manutention et mise en œuvre</v>
      </c>
      <c r="C57" s="43"/>
      <c r="D57" s="43"/>
      <c r="E57" s="40"/>
      <c r="F57" s="33"/>
      <c r="G57" s="34"/>
      <c r="H57" s="133">
        <f>H54</f>
        <v>0</v>
      </c>
    </row>
    <row r="58" spans="1:8" s="4" customFormat="1" ht="21" customHeight="1" x14ac:dyDescent="0.55000000000000004">
      <c r="A58" s="57"/>
      <c r="B58" s="58" t="s">
        <v>9</v>
      </c>
      <c r="C58" s="59"/>
      <c r="D58" s="59"/>
      <c r="E58" s="60"/>
      <c r="F58" s="61"/>
      <c r="G58" s="62"/>
      <c r="H58" s="63">
        <f>SUBTOTAL(9,H48:H55)</f>
        <v>0</v>
      </c>
    </row>
    <row r="59" spans="1:8" ht="21" customHeight="1" x14ac:dyDescent="0.55000000000000004">
      <c r="A59" s="41"/>
      <c r="B59" s="44" t="s">
        <v>10</v>
      </c>
      <c r="C59" s="45"/>
      <c r="D59" s="45"/>
      <c r="E59" s="46"/>
      <c r="F59" s="47"/>
      <c r="G59" s="48"/>
      <c r="H59" s="49">
        <f>H58*0.2</f>
        <v>0</v>
      </c>
    </row>
    <row r="60" spans="1:8" ht="21" customHeight="1" x14ac:dyDescent="0.55000000000000004">
      <c r="A60" s="50"/>
      <c r="B60" s="51" t="s">
        <v>11</v>
      </c>
      <c r="C60" s="52"/>
      <c r="D60" s="52"/>
      <c r="E60" s="53"/>
      <c r="F60" s="54"/>
      <c r="G60" s="55"/>
      <c r="H60" s="56">
        <f>H59+H58</f>
        <v>0</v>
      </c>
    </row>
  </sheetData>
  <sheetProtection insertRows="0" selectLockedCells="1"/>
  <phoneticPr fontId="0" type="noConversion"/>
  <printOptions horizontalCentered="1"/>
  <pageMargins left="0.39370078740157483" right="0.39370078740157483" top="0.31496062992125984" bottom="0.27559055118110237" header="0.15748031496062992" footer="0.19685039370078741"/>
  <pageSetup paperSize="9" scale="65" fitToHeight="0" orientation="portrait" r:id="rId1"/>
  <headerFooter alignWithMargins="0">
    <oddHeader>&amp;L&amp;G&amp;R&amp;G</oddHeader>
    <oddFooter>&amp;L&amp;"Poppins,Normal"&amp;8 25-BT033-1 / &amp;F
Imprimé le &amp;D&amp;R&amp;"Poppins,Normal"&amp;8&amp;P/&amp;N</oddFooter>
  </headerFooter>
  <rowBreaks count="1" manualBreakCount="1">
    <brk id="31" max="7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38583-AF8E-4A56-993B-D45BD05C42FD}">
  <sheetPr codeName="Feuil6"/>
  <dimension ref="A1:I60"/>
  <sheetViews>
    <sheetView showGridLines="0" view="pageBreakPreview" zoomScaleNormal="100" zoomScaleSheetLayoutView="100" zoomScalePageLayoutView="55" workbookViewId="0">
      <selection sqref="A1:XFD1048576"/>
    </sheetView>
  </sheetViews>
  <sheetFormatPr baseColWidth="10" defaultColWidth="11.42578125" defaultRowHeight="18.75" x14ac:dyDescent="0.55000000000000004"/>
  <cols>
    <col min="1" max="1" width="6.7109375" style="141" customWidth="1"/>
    <col min="2" max="2" width="67.140625" style="138" customWidth="1"/>
    <col min="3" max="3" width="10.140625" style="140" customWidth="1"/>
    <col min="4" max="5" width="7.7109375" style="140" customWidth="1"/>
    <col min="6" max="6" width="7.7109375" style="139" customWidth="1"/>
    <col min="7" max="7" width="17.7109375" style="138" customWidth="1"/>
    <col min="8" max="8" width="22.7109375" style="138" customWidth="1"/>
    <col min="9" max="9" width="12.28515625" style="138" customWidth="1"/>
    <col min="10" max="10" width="11.42578125" style="138" customWidth="1"/>
    <col min="11" max="11" width="20.42578125" style="138" customWidth="1"/>
    <col min="12" max="12" width="11.42578125" style="138" customWidth="1"/>
    <col min="13" max="16384" width="11.42578125" style="138"/>
  </cols>
  <sheetData>
    <row r="1" spans="1:9" ht="31.15" customHeight="1" x14ac:dyDescent="0.8">
      <c r="A1" s="268" t="s">
        <v>39</v>
      </c>
      <c r="B1" s="267"/>
      <c r="C1" s="266"/>
      <c r="D1" s="266"/>
      <c r="E1" s="265"/>
      <c r="F1" s="258"/>
      <c r="G1" s="258"/>
      <c r="H1" s="258"/>
    </row>
    <row r="2" spans="1:9" ht="13.35" customHeight="1" x14ac:dyDescent="0.8">
      <c r="A2" s="264"/>
      <c r="B2" s="257"/>
      <c r="C2" s="259"/>
      <c r="D2" s="259"/>
      <c r="E2" s="258"/>
      <c r="F2" s="258"/>
      <c r="G2" s="258"/>
      <c r="H2" s="257"/>
    </row>
    <row r="3" spans="1:9" s="261" customFormat="1" ht="44.45" customHeight="1" x14ac:dyDescent="0.2">
      <c r="A3" s="262" t="s">
        <v>40</v>
      </c>
      <c r="B3" s="259"/>
      <c r="C3" s="259"/>
      <c r="D3" s="259"/>
      <c r="E3" s="263"/>
      <c r="F3" s="258"/>
      <c r="G3" s="259"/>
      <c r="H3" s="259"/>
    </row>
    <row r="4" spans="1:9" s="261" customFormat="1" ht="22.15" customHeight="1" x14ac:dyDescent="0.2">
      <c r="A4" s="262" t="s">
        <v>57</v>
      </c>
      <c r="B4" s="259"/>
      <c r="C4" s="259"/>
      <c r="D4" s="259"/>
      <c r="E4" s="258"/>
      <c r="F4" s="258"/>
      <c r="G4" s="258"/>
      <c r="H4" s="259"/>
    </row>
    <row r="5" spans="1:9" ht="46.15" customHeight="1" x14ac:dyDescent="0.55000000000000004">
      <c r="A5" s="260"/>
      <c r="B5" s="257"/>
      <c r="C5" s="259"/>
      <c r="D5" s="259"/>
      <c r="E5" s="258"/>
      <c r="F5" s="258"/>
      <c r="G5" s="258"/>
      <c r="H5" s="257"/>
    </row>
    <row r="6" spans="1:9" ht="46.5" customHeight="1" x14ac:dyDescent="0.55000000000000004">
      <c r="A6" s="256" t="s">
        <v>63</v>
      </c>
      <c r="B6" s="255"/>
      <c r="C6" s="255"/>
      <c r="D6" s="255"/>
      <c r="E6" s="254"/>
      <c r="F6" s="254"/>
      <c r="G6" s="254"/>
      <c r="H6" s="253"/>
    </row>
    <row r="7" spans="1:9" ht="8.25" customHeight="1" x14ac:dyDescent="0.6">
      <c r="A7" s="252"/>
      <c r="B7" s="251"/>
      <c r="C7" s="250"/>
      <c r="D7" s="250"/>
      <c r="E7" s="249"/>
      <c r="F7" s="249"/>
      <c r="G7" s="249"/>
    </row>
    <row r="8" spans="1:9" ht="9" customHeight="1" x14ac:dyDescent="0.55000000000000004">
      <c r="A8" s="248"/>
      <c r="B8" s="248"/>
      <c r="C8" s="248"/>
      <c r="D8" s="248"/>
      <c r="E8" s="248"/>
      <c r="F8" s="248"/>
      <c r="G8" s="248"/>
      <c r="H8" s="248"/>
    </row>
    <row r="9" spans="1:9" ht="81.75" customHeight="1" x14ac:dyDescent="0.55000000000000004">
      <c r="A9" s="246" t="s">
        <v>0</v>
      </c>
      <c r="B9" s="247"/>
      <c r="C9" s="246" t="s">
        <v>1</v>
      </c>
      <c r="D9" s="245" t="s">
        <v>2</v>
      </c>
      <c r="E9" s="244" t="s">
        <v>1</v>
      </c>
      <c r="F9" s="243" t="s">
        <v>5</v>
      </c>
      <c r="G9" s="242" t="s">
        <v>3</v>
      </c>
      <c r="H9" s="242" t="s">
        <v>4</v>
      </c>
      <c r="I9" s="241"/>
    </row>
    <row r="10" spans="1:9" s="200" customFormat="1" ht="21" customHeight="1" x14ac:dyDescent="0.2">
      <c r="A10" s="240" t="s">
        <v>6</v>
      </c>
      <c r="B10" s="239" t="s">
        <v>64</v>
      </c>
      <c r="C10" s="238"/>
      <c r="D10" s="238"/>
      <c r="E10" s="203"/>
      <c r="F10" s="202"/>
      <c r="G10" s="201"/>
      <c r="H10" s="201" t="str">
        <f t="shared" ref="H10:H16" si="0">IF(AND(G10*F10&lt;&gt;"",G10*F10&lt;&gt;0),G10*F10,"")</f>
        <v/>
      </c>
    </row>
    <row r="11" spans="1:9" s="189" customFormat="1" ht="21" customHeight="1" x14ac:dyDescent="0.2">
      <c r="A11" s="199" t="str">
        <f>A10&amp;"1"</f>
        <v>1.1</v>
      </c>
      <c r="B11" s="237" t="s">
        <v>15</v>
      </c>
      <c r="C11" s="192"/>
      <c r="D11" s="192"/>
      <c r="E11" s="191"/>
      <c r="F11" s="190"/>
      <c r="G11" s="165"/>
      <c r="H11" s="165" t="str">
        <f t="shared" si="0"/>
        <v/>
      </c>
    </row>
    <row r="12" spans="1:9" s="189" customFormat="1" ht="21" customHeight="1" x14ac:dyDescent="0.2">
      <c r="A12" s="172"/>
      <c r="B12" s="193" t="s">
        <v>16</v>
      </c>
      <c r="C12" s="192" t="s">
        <v>17</v>
      </c>
      <c r="D12" s="192">
        <v>1</v>
      </c>
      <c r="E12" s="191" t="s">
        <v>17</v>
      </c>
      <c r="F12" s="190"/>
      <c r="G12" s="165"/>
      <c r="H12" s="165" t="str">
        <f t="shared" si="0"/>
        <v/>
      </c>
    </row>
    <row r="13" spans="1:9" s="189" customFormat="1" ht="21" customHeight="1" x14ac:dyDescent="0.2">
      <c r="A13" s="172"/>
      <c r="B13" s="193" t="s">
        <v>18</v>
      </c>
      <c r="C13" s="192" t="s">
        <v>17</v>
      </c>
      <c r="D13" s="192">
        <v>1</v>
      </c>
      <c r="E13" s="191" t="s">
        <v>17</v>
      </c>
      <c r="F13" s="190"/>
      <c r="G13" s="165"/>
      <c r="H13" s="165" t="str">
        <f t="shared" si="0"/>
        <v/>
      </c>
    </row>
    <row r="14" spans="1:9" s="189" customFormat="1" ht="21" customHeight="1" x14ac:dyDescent="0.2">
      <c r="A14" s="172"/>
      <c r="B14" s="193" t="s">
        <v>19</v>
      </c>
      <c r="C14" s="192" t="s">
        <v>17</v>
      </c>
      <c r="D14" s="192">
        <v>1</v>
      </c>
      <c r="E14" s="191" t="s">
        <v>17</v>
      </c>
      <c r="F14" s="190"/>
      <c r="G14" s="165"/>
      <c r="H14" s="165" t="str">
        <f t="shared" si="0"/>
        <v/>
      </c>
    </row>
    <row r="15" spans="1:9" s="189" customFormat="1" ht="21" customHeight="1" x14ac:dyDescent="0.2">
      <c r="A15" s="172"/>
      <c r="B15" s="193" t="s">
        <v>56</v>
      </c>
      <c r="C15" s="192" t="s">
        <v>17</v>
      </c>
      <c r="D15" s="192">
        <v>1</v>
      </c>
      <c r="E15" s="191" t="s">
        <v>17</v>
      </c>
      <c r="F15" s="190"/>
      <c r="G15" s="165"/>
      <c r="H15" s="165" t="str">
        <f t="shared" si="0"/>
        <v/>
      </c>
    </row>
    <row r="16" spans="1:9" s="189" customFormat="1" ht="21" customHeight="1" x14ac:dyDescent="0.2">
      <c r="A16" s="172"/>
      <c r="B16" s="193" t="s">
        <v>20</v>
      </c>
      <c r="C16" s="192" t="s">
        <v>17</v>
      </c>
      <c r="D16" s="192">
        <v>1</v>
      </c>
      <c r="E16" s="191" t="s">
        <v>17</v>
      </c>
      <c r="F16" s="190"/>
      <c r="G16" s="165"/>
      <c r="H16" s="165" t="str">
        <f t="shared" si="0"/>
        <v/>
      </c>
    </row>
    <row r="17" spans="1:8" s="182" customFormat="1" ht="21" customHeight="1" x14ac:dyDescent="0.2">
      <c r="A17" s="188"/>
      <c r="B17" s="187" t="str">
        <f>"Sous-total "&amp;A11</f>
        <v>Sous-total 1.1</v>
      </c>
      <c r="C17" s="186"/>
      <c r="D17" s="186"/>
      <c r="E17" s="185"/>
      <c r="F17" s="184"/>
      <c r="G17" s="183"/>
      <c r="H17" s="183">
        <f>SUBTOTAL(9,H10:H16)</f>
        <v>0</v>
      </c>
    </row>
    <row r="18" spans="1:8" s="182" customFormat="1" ht="21" customHeight="1" x14ac:dyDescent="0.2">
      <c r="A18" s="199" t="str">
        <f>A10&amp;"2"</f>
        <v>1.2</v>
      </c>
      <c r="B18" s="236" t="s">
        <v>28</v>
      </c>
      <c r="C18" s="235"/>
      <c r="D18" s="235"/>
      <c r="E18" s="234"/>
      <c r="F18" s="233"/>
      <c r="G18" s="232"/>
      <c r="H18" s="232" t="str">
        <f t="shared" ref="H18:H45" si="1">IF(AND(G18*F18&lt;&gt;"",G18*F18&lt;&gt;0),G18*F18,"")</f>
        <v/>
      </c>
    </row>
    <row r="19" spans="1:8" s="189" customFormat="1" ht="21" customHeight="1" x14ac:dyDescent="0.2">
      <c r="A19" s="172"/>
      <c r="B19" s="216" t="s">
        <v>21</v>
      </c>
      <c r="C19" s="192" t="s">
        <v>17</v>
      </c>
      <c r="D19" s="192">
        <v>4</v>
      </c>
      <c r="E19" s="191" t="s">
        <v>17</v>
      </c>
      <c r="F19" s="190"/>
      <c r="G19" s="165"/>
      <c r="H19" s="165" t="str">
        <f t="shared" si="1"/>
        <v/>
      </c>
    </row>
    <row r="20" spans="1:8" s="189" customFormat="1" ht="21" customHeight="1" x14ac:dyDescent="0.2">
      <c r="A20" s="172"/>
      <c r="B20" s="216" t="s">
        <v>29</v>
      </c>
      <c r="C20" s="192" t="s">
        <v>17</v>
      </c>
      <c r="D20" s="192">
        <v>1</v>
      </c>
      <c r="E20" s="191" t="s">
        <v>17</v>
      </c>
      <c r="F20" s="190"/>
      <c r="G20" s="165"/>
      <c r="H20" s="165" t="str">
        <f t="shared" si="1"/>
        <v/>
      </c>
    </row>
    <row r="21" spans="1:8" s="189" customFormat="1" ht="21" customHeight="1" x14ac:dyDescent="0.2">
      <c r="A21" s="172"/>
      <c r="B21" s="216" t="s">
        <v>22</v>
      </c>
      <c r="C21" s="192" t="s">
        <v>54</v>
      </c>
      <c r="D21" s="192"/>
      <c r="E21" s="191" t="s">
        <v>54</v>
      </c>
      <c r="F21" s="190"/>
      <c r="G21" s="165"/>
      <c r="H21" s="165" t="str">
        <f t="shared" si="1"/>
        <v/>
      </c>
    </row>
    <row r="22" spans="1:8" s="189" customFormat="1" ht="21" customHeight="1" x14ac:dyDescent="0.2">
      <c r="A22" s="172"/>
      <c r="B22" s="216" t="s">
        <v>30</v>
      </c>
      <c r="C22" s="192" t="s">
        <v>54</v>
      </c>
      <c r="D22" s="192"/>
      <c r="E22" s="191" t="s">
        <v>54</v>
      </c>
      <c r="F22" s="190"/>
      <c r="G22" s="165"/>
      <c r="H22" s="165" t="str">
        <f t="shared" si="1"/>
        <v/>
      </c>
    </row>
    <row r="23" spans="1:8" s="189" customFormat="1" ht="21" customHeight="1" x14ac:dyDescent="0.2">
      <c r="A23" s="172"/>
      <c r="B23" s="216" t="s">
        <v>23</v>
      </c>
      <c r="C23" s="192" t="s">
        <v>54</v>
      </c>
      <c r="D23" s="192"/>
      <c r="E23" s="191" t="s">
        <v>54</v>
      </c>
      <c r="F23" s="190"/>
      <c r="G23" s="165"/>
      <c r="H23" s="165" t="str">
        <f t="shared" si="1"/>
        <v/>
      </c>
    </row>
    <row r="24" spans="1:8" s="189" customFormat="1" ht="21" customHeight="1" x14ac:dyDescent="0.2">
      <c r="A24" s="172"/>
      <c r="B24" s="216" t="s">
        <v>24</v>
      </c>
      <c r="C24" s="192" t="s">
        <v>17</v>
      </c>
      <c r="D24" s="192">
        <v>1</v>
      </c>
      <c r="E24" s="191" t="s">
        <v>17</v>
      </c>
      <c r="F24" s="190"/>
      <c r="G24" s="165"/>
      <c r="H24" s="165" t="str">
        <f t="shared" si="1"/>
        <v/>
      </c>
    </row>
    <row r="25" spans="1:8" s="189" customFormat="1" ht="21" customHeight="1" x14ac:dyDescent="0.2">
      <c r="A25" s="172"/>
      <c r="B25" s="216" t="s">
        <v>25</v>
      </c>
      <c r="C25" s="192" t="s">
        <v>54</v>
      </c>
      <c r="D25" s="192"/>
      <c r="E25" s="191" t="s">
        <v>54</v>
      </c>
      <c r="F25" s="190"/>
      <c r="G25" s="165"/>
      <c r="H25" s="165" t="str">
        <f t="shared" si="1"/>
        <v/>
      </c>
    </row>
    <row r="26" spans="1:8" s="189" customFormat="1" ht="21" customHeight="1" x14ac:dyDescent="0.2">
      <c r="A26" s="172"/>
      <c r="B26" s="216" t="s">
        <v>26</v>
      </c>
      <c r="C26" s="192" t="s">
        <v>54</v>
      </c>
      <c r="D26" s="192"/>
      <c r="E26" s="191" t="s">
        <v>54</v>
      </c>
      <c r="F26" s="190"/>
      <c r="G26" s="165"/>
      <c r="H26" s="165" t="str">
        <f t="shared" si="1"/>
        <v/>
      </c>
    </row>
    <row r="27" spans="1:8" s="189" customFormat="1" ht="21" customHeight="1" x14ac:dyDescent="0.2">
      <c r="A27" s="172"/>
      <c r="B27" s="216" t="s">
        <v>55</v>
      </c>
      <c r="C27" s="192" t="s">
        <v>17</v>
      </c>
      <c r="D27" s="192">
        <v>1</v>
      </c>
      <c r="E27" s="191" t="s">
        <v>17</v>
      </c>
      <c r="F27" s="190"/>
      <c r="G27" s="165"/>
      <c r="H27" s="165" t="str">
        <f t="shared" si="1"/>
        <v/>
      </c>
    </row>
    <row r="28" spans="1:8" s="189" customFormat="1" ht="21" customHeight="1" x14ac:dyDescent="0.2">
      <c r="A28" s="172"/>
      <c r="B28" s="216" t="s">
        <v>31</v>
      </c>
      <c r="C28" s="192" t="s">
        <v>54</v>
      </c>
      <c r="D28" s="192"/>
      <c r="E28" s="191" t="s">
        <v>54</v>
      </c>
      <c r="F28" s="190"/>
      <c r="G28" s="165"/>
      <c r="H28" s="165" t="str">
        <f t="shared" si="1"/>
        <v/>
      </c>
    </row>
    <row r="29" spans="1:8" s="189" customFormat="1" ht="21" customHeight="1" x14ac:dyDescent="0.2">
      <c r="A29" s="172"/>
      <c r="B29" s="216" t="s">
        <v>32</v>
      </c>
      <c r="C29" s="192" t="s">
        <v>54</v>
      </c>
      <c r="D29" s="192"/>
      <c r="E29" s="191" t="s">
        <v>54</v>
      </c>
      <c r="F29" s="190"/>
      <c r="G29" s="165"/>
      <c r="H29" s="165" t="str">
        <f t="shared" si="1"/>
        <v/>
      </c>
    </row>
    <row r="30" spans="1:8" s="189" customFormat="1" ht="21" customHeight="1" x14ac:dyDescent="0.2">
      <c r="A30" s="172"/>
      <c r="B30" s="216" t="s">
        <v>60</v>
      </c>
      <c r="C30" s="192" t="s">
        <v>54</v>
      </c>
      <c r="D30" s="192"/>
      <c r="E30" s="191" t="s">
        <v>54</v>
      </c>
      <c r="F30" s="190"/>
      <c r="G30" s="165"/>
      <c r="H30" s="165" t="str">
        <f t="shared" si="1"/>
        <v/>
      </c>
    </row>
    <row r="31" spans="1:8" s="229" customFormat="1" ht="21" customHeight="1" x14ac:dyDescent="0.2">
      <c r="A31" s="231"/>
      <c r="B31" s="230" t="s">
        <v>27</v>
      </c>
      <c r="C31" s="213" t="s">
        <v>17</v>
      </c>
      <c r="D31" s="213">
        <v>1</v>
      </c>
      <c r="E31" s="191" t="s">
        <v>17</v>
      </c>
      <c r="F31" s="190"/>
      <c r="G31" s="165"/>
      <c r="H31" s="165" t="str">
        <f t="shared" si="1"/>
        <v/>
      </c>
    </row>
    <row r="32" spans="1:8" s="189" customFormat="1" ht="21" customHeight="1" x14ac:dyDescent="0.2">
      <c r="A32" s="172"/>
      <c r="B32" s="228" t="s">
        <v>41</v>
      </c>
      <c r="C32" s="221"/>
      <c r="D32" s="224"/>
      <c r="E32" s="227"/>
      <c r="F32" s="226"/>
      <c r="G32" s="225"/>
      <c r="H32" s="225" t="str">
        <f t="shared" si="1"/>
        <v/>
      </c>
    </row>
    <row r="33" spans="1:8" s="189" customFormat="1" ht="21" customHeight="1" x14ac:dyDescent="0.2">
      <c r="A33" s="172"/>
      <c r="B33" s="222" t="s">
        <v>47</v>
      </c>
      <c r="C33" s="221"/>
      <c r="D33" s="220"/>
      <c r="E33" s="219"/>
      <c r="F33" s="218"/>
      <c r="G33" s="217"/>
      <c r="H33" s="217" t="str">
        <f t="shared" si="1"/>
        <v/>
      </c>
    </row>
    <row r="34" spans="1:8" s="189" customFormat="1" ht="150" x14ac:dyDescent="0.2">
      <c r="A34" s="172"/>
      <c r="B34" s="193" t="s">
        <v>42</v>
      </c>
      <c r="C34" s="221"/>
      <c r="D34" s="220"/>
      <c r="E34" s="219"/>
      <c r="F34" s="218"/>
      <c r="G34" s="217"/>
      <c r="H34" s="217" t="str">
        <f t="shared" si="1"/>
        <v/>
      </c>
    </row>
    <row r="35" spans="1:8" s="189" customFormat="1" ht="56.25" x14ac:dyDescent="0.2">
      <c r="A35" s="172"/>
      <c r="B35" s="193" t="s">
        <v>43</v>
      </c>
      <c r="C35" s="221" t="s">
        <v>37</v>
      </c>
      <c r="D35" s="224">
        <v>1</v>
      </c>
      <c r="E35" s="224" t="s">
        <v>37</v>
      </c>
      <c r="F35" s="223"/>
      <c r="G35" s="217"/>
      <c r="H35" s="217" t="str">
        <f t="shared" si="1"/>
        <v/>
      </c>
    </row>
    <row r="36" spans="1:8" s="189" customFormat="1" ht="21" customHeight="1" x14ac:dyDescent="0.2">
      <c r="A36" s="172"/>
      <c r="B36" s="193" t="s">
        <v>59</v>
      </c>
      <c r="C36" s="221"/>
      <c r="D36" s="220"/>
      <c r="E36" s="219"/>
      <c r="F36" s="218"/>
      <c r="G36" s="217"/>
      <c r="H36" s="217" t="str">
        <f t="shared" si="1"/>
        <v/>
      </c>
    </row>
    <row r="37" spans="1:8" s="189" customFormat="1" ht="21" customHeight="1" x14ac:dyDescent="0.2">
      <c r="A37" s="172"/>
      <c r="B37" s="193" t="s">
        <v>44</v>
      </c>
      <c r="C37" s="221"/>
      <c r="D37" s="220"/>
      <c r="E37" s="219"/>
      <c r="F37" s="218"/>
      <c r="G37" s="217"/>
      <c r="H37" s="217" t="str">
        <f t="shared" si="1"/>
        <v/>
      </c>
    </row>
    <row r="38" spans="1:8" s="189" customFormat="1" ht="21" customHeight="1" x14ac:dyDescent="0.2">
      <c r="A38" s="172"/>
      <c r="B38" s="193" t="s">
        <v>45</v>
      </c>
      <c r="C38" s="221"/>
      <c r="D38" s="220"/>
      <c r="E38" s="219"/>
      <c r="F38" s="218"/>
      <c r="G38" s="217"/>
      <c r="H38" s="217" t="str">
        <f t="shared" si="1"/>
        <v/>
      </c>
    </row>
    <row r="39" spans="1:8" s="189" customFormat="1" ht="21" customHeight="1" x14ac:dyDescent="0.2">
      <c r="A39" s="172"/>
      <c r="B39" s="193" t="s">
        <v>46</v>
      </c>
      <c r="C39" s="221"/>
      <c r="D39" s="220"/>
      <c r="E39" s="219"/>
      <c r="F39" s="218"/>
      <c r="G39" s="217"/>
      <c r="H39" s="217" t="str">
        <f t="shared" si="1"/>
        <v/>
      </c>
    </row>
    <row r="40" spans="1:8" s="189" customFormat="1" ht="21" customHeight="1" x14ac:dyDescent="0.2">
      <c r="A40" s="172"/>
      <c r="B40" s="222" t="s">
        <v>48</v>
      </c>
      <c r="C40" s="221"/>
      <c r="D40" s="220"/>
      <c r="E40" s="219"/>
      <c r="F40" s="218"/>
      <c r="G40" s="217"/>
      <c r="H40" s="217" t="str">
        <f t="shared" si="1"/>
        <v/>
      </c>
    </row>
    <row r="41" spans="1:8" s="189" customFormat="1" ht="21" customHeight="1" x14ac:dyDescent="0.2">
      <c r="A41" s="172"/>
      <c r="B41" s="193" t="s">
        <v>49</v>
      </c>
      <c r="C41" s="221"/>
      <c r="D41" s="220"/>
      <c r="E41" s="219"/>
      <c r="F41" s="218"/>
      <c r="G41" s="217"/>
      <c r="H41" s="217" t="str">
        <f t="shared" si="1"/>
        <v/>
      </c>
    </row>
    <row r="42" spans="1:8" s="189" customFormat="1" ht="21" customHeight="1" x14ac:dyDescent="0.2">
      <c r="A42" s="172"/>
      <c r="B42" s="193" t="s">
        <v>50</v>
      </c>
      <c r="C42" s="221"/>
      <c r="D42" s="220"/>
      <c r="E42" s="219"/>
      <c r="F42" s="218"/>
      <c r="G42" s="217"/>
      <c r="H42" s="217" t="str">
        <f t="shared" si="1"/>
        <v/>
      </c>
    </row>
    <row r="43" spans="1:8" s="189" customFormat="1" ht="21" customHeight="1" x14ac:dyDescent="0.2">
      <c r="A43" s="172"/>
      <c r="B43" s="193" t="s">
        <v>51</v>
      </c>
      <c r="C43" s="221"/>
      <c r="D43" s="220"/>
      <c r="E43" s="219"/>
      <c r="F43" s="218"/>
      <c r="G43" s="217"/>
      <c r="H43" s="217" t="str">
        <f t="shared" si="1"/>
        <v/>
      </c>
    </row>
    <row r="44" spans="1:8" s="189" customFormat="1" ht="21" customHeight="1" x14ac:dyDescent="0.2">
      <c r="A44" s="172"/>
      <c r="B44" s="216" t="s">
        <v>52</v>
      </c>
      <c r="C44" s="221"/>
      <c r="D44" s="220"/>
      <c r="E44" s="219"/>
      <c r="F44" s="218"/>
      <c r="G44" s="217"/>
      <c r="H44" s="217" t="str">
        <f t="shared" si="1"/>
        <v/>
      </c>
    </row>
    <row r="45" spans="1:8" s="189" customFormat="1" ht="21" customHeight="1" x14ac:dyDescent="0.2">
      <c r="A45" s="172"/>
      <c r="B45" s="216" t="s">
        <v>53</v>
      </c>
      <c r="C45" s="215"/>
      <c r="D45" s="214"/>
      <c r="E45" s="213"/>
      <c r="F45" s="212"/>
      <c r="G45" s="211"/>
      <c r="H45" s="211" t="str">
        <f t="shared" si="1"/>
        <v/>
      </c>
    </row>
    <row r="46" spans="1:8" s="182" customFormat="1" ht="21" customHeight="1" thickBot="1" x14ac:dyDescent="0.25">
      <c r="A46" s="188"/>
      <c r="B46" s="187" t="str">
        <f>"Sous-total "&amp;A18</f>
        <v>Sous-total 1.2</v>
      </c>
      <c r="C46" s="186"/>
      <c r="D46" s="186"/>
      <c r="E46" s="185"/>
      <c r="F46" s="184"/>
      <c r="G46" s="183"/>
      <c r="H46" s="183">
        <f>SUBTOTAL(9,H19:H45)</f>
        <v>0</v>
      </c>
    </row>
    <row r="47" spans="1:8" s="200" customFormat="1" ht="21" customHeight="1" x14ac:dyDescent="0.2">
      <c r="A47" s="206"/>
      <c r="B47" s="210" t="str">
        <f>"TOTAL "&amp;A10</f>
        <v>TOTAL 1.</v>
      </c>
      <c r="C47" s="209"/>
      <c r="D47" s="209"/>
      <c r="E47" s="209"/>
      <c r="F47" s="209"/>
      <c r="G47" s="208"/>
      <c r="H47" s="207">
        <f>SUBTOTAL(9,H11:H46)</f>
        <v>0</v>
      </c>
    </row>
    <row r="48" spans="1:8" s="200" customFormat="1" ht="21" customHeight="1" x14ac:dyDescent="0.2">
      <c r="A48" s="206" t="s">
        <v>7</v>
      </c>
      <c r="B48" s="205" t="s">
        <v>33</v>
      </c>
      <c r="C48" s="204"/>
      <c r="D48" s="204"/>
      <c r="E48" s="203"/>
      <c r="F48" s="202"/>
      <c r="G48" s="201"/>
      <c r="H48" s="201" t="str">
        <f>IF(AND(G48*F48&lt;&gt;"",G48*F48&lt;&gt;0),G48*F48,"")</f>
        <v/>
      </c>
    </row>
    <row r="49" spans="1:8" s="182" customFormat="1" ht="21" customHeight="1" x14ac:dyDescent="0.2">
      <c r="A49" s="199" t="str">
        <f>A48&amp;"1"</f>
        <v>2.1</v>
      </c>
      <c r="B49" s="198" t="s">
        <v>34</v>
      </c>
      <c r="C49" s="197"/>
      <c r="D49" s="197"/>
      <c r="E49" s="196"/>
      <c r="F49" s="195"/>
      <c r="G49" s="194"/>
      <c r="H49" s="194" t="str">
        <f>IF(AND(G49*F49&lt;&gt;"",G49*F49&lt;&gt;0),G49*F49,"")</f>
        <v/>
      </c>
    </row>
    <row r="50" spans="1:8" s="189" customFormat="1" ht="21" customHeight="1" x14ac:dyDescent="0.2">
      <c r="A50" s="172"/>
      <c r="B50" s="193" t="s">
        <v>35</v>
      </c>
      <c r="C50" s="192" t="s">
        <v>36</v>
      </c>
      <c r="D50" s="192">
        <v>2</v>
      </c>
      <c r="E50" s="191" t="s">
        <v>36</v>
      </c>
      <c r="F50" s="190"/>
      <c r="G50" s="165"/>
      <c r="H50" s="165" t="str">
        <f>IF(AND(G50*F50&lt;&gt;"",G50*F50&lt;&gt;0),G50*F50,"")</f>
        <v/>
      </c>
    </row>
    <row r="51" spans="1:8" s="189" customFormat="1" ht="21" customHeight="1" x14ac:dyDescent="0.2">
      <c r="A51" s="172"/>
      <c r="B51" s="193" t="s">
        <v>61</v>
      </c>
      <c r="C51" s="192" t="s">
        <v>37</v>
      </c>
      <c r="D51" s="192">
        <v>190</v>
      </c>
      <c r="E51" s="191" t="s">
        <v>37</v>
      </c>
      <c r="F51" s="190"/>
      <c r="G51" s="165"/>
      <c r="H51" s="165" t="str">
        <f>IF(AND(G51*F51&lt;&gt;"",G51*F51&lt;&gt;0),G51*F51,"")</f>
        <v/>
      </c>
    </row>
    <row r="52" spans="1:8" s="189" customFormat="1" ht="21" customHeight="1" x14ac:dyDescent="0.2">
      <c r="A52" s="172"/>
      <c r="B52" s="193" t="s">
        <v>38</v>
      </c>
      <c r="C52" s="192" t="s">
        <v>37</v>
      </c>
      <c r="D52" s="192">
        <v>1</v>
      </c>
      <c r="E52" s="191" t="s">
        <v>37</v>
      </c>
      <c r="F52" s="190"/>
      <c r="G52" s="165"/>
      <c r="H52" s="165" t="str">
        <f>IF(AND(G52*F52&lt;&gt;"",G52*F52&lt;&gt;0),G52*F52,"")</f>
        <v/>
      </c>
    </row>
    <row r="53" spans="1:8" s="182" customFormat="1" ht="21" customHeight="1" thickBot="1" x14ac:dyDescent="0.25">
      <c r="A53" s="188"/>
      <c r="B53" s="187" t="str">
        <f>"Sous-total "&amp;A49</f>
        <v>Sous-total 2.1</v>
      </c>
      <c r="C53" s="186"/>
      <c r="D53" s="186"/>
      <c r="E53" s="185"/>
      <c r="F53" s="184"/>
      <c r="G53" s="183"/>
      <c r="H53" s="183">
        <f>SUBTOTAL(9,H49:H52)</f>
        <v>0</v>
      </c>
    </row>
    <row r="54" spans="1:8" s="176" customFormat="1" ht="21" customHeight="1" x14ac:dyDescent="0.2">
      <c r="A54" s="181"/>
      <c r="B54" s="180" t="str">
        <f>"TOTAL "&amp;A48</f>
        <v>TOTAL 2.</v>
      </c>
      <c r="C54" s="179"/>
      <c r="D54" s="179"/>
      <c r="E54" s="179"/>
      <c r="F54" s="179"/>
      <c r="G54" s="178"/>
      <c r="H54" s="177">
        <f>SUBTOTAL(9,H49:H53)</f>
        <v>0</v>
      </c>
    </row>
    <row r="55" spans="1:8" ht="21" customHeight="1" x14ac:dyDescent="0.55000000000000004">
      <c r="A55" s="175"/>
      <c r="B55" s="174" t="s">
        <v>8</v>
      </c>
      <c r="C55" s="173"/>
      <c r="D55" s="173"/>
      <c r="E55" s="172"/>
      <c r="F55" s="171"/>
      <c r="G55" s="170"/>
      <c r="H55" s="170" t="str">
        <f>IF(AND(G55*F55&lt;&gt;"",G55*F55&lt;&gt;0),G55*F55,"")</f>
        <v/>
      </c>
    </row>
    <row r="56" spans="1:8" ht="21" customHeight="1" x14ac:dyDescent="0.55000000000000004">
      <c r="A56" s="155"/>
      <c r="B56" s="169" t="str">
        <f>"TOTAL "&amp;A10&amp;" "&amp;B10</f>
        <v>TOTAL 1. Ascenseur de chantier PYLONE EST côté HONFLEUR</v>
      </c>
      <c r="C56" s="168"/>
      <c r="D56" s="168"/>
      <c r="E56" s="167"/>
      <c r="F56" s="166"/>
      <c r="G56" s="165"/>
      <c r="H56" s="164">
        <f>H47</f>
        <v>0</v>
      </c>
    </row>
    <row r="57" spans="1:8" ht="21" customHeight="1" thickBot="1" x14ac:dyDescent="0.6">
      <c r="A57" s="155"/>
      <c r="B57" s="169" t="str">
        <f>"TOTAL "&amp;A48&amp;" "&amp;B48</f>
        <v>TOTAL 2. Manutention et mise en œuvre</v>
      </c>
      <c r="C57" s="168"/>
      <c r="D57" s="168"/>
      <c r="E57" s="167"/>
      <c r="F57" s="166"/>
      <c r="G57" s="165"/>
      <c r="H57" s="164">
        <f>H54</f>
        <v>0</v>
      </c>
    </row>
    <row r="58" spans="1:8" s="156" customFormat="1" ht="21" customHeight="1" x14ac:dyDescent="0.55000000000000004">
      <c r="A58" s="163"/>
      <c r="B58" s="162" t="s">
        <v>9</v>
      </c>
      <c r="C58" s="161"/>
      <c r="D58" s="161"/>
      <c r="E58" s="160"/>
      <c r="F58" s="159"/>
      <c r="G58" s="158"/>
      <c r="H58" s="157">
        <f>SUBTOTAL(9,H48:H55)</f>
        <v>0</v>
      </c>
    </row>
    <row r="59" spans="1:8" ht="21" customHeight="1" x14ac:dyDescent="0.55000000000000004">
      <c r="A59" s="155"/>
      <c r="B59" s="154" t="s">
        <v>10</v>
      </c>
      <c r="C59" s="153"/>
      <c r="D59" s="153"/>
      <c r="E59" s="152"/>
      <c r="F59" s="151"/>
      <c r="G59" s="150"/>
      <c r="H59" s="149">
        <f>H58*0.2</f>
        <v>0</v>
      </c>
    </row>
    <row r="60" spans="1:8" ht="21" customHeight="1" x14ac:dyDescent="0.55000000000000004">
      <c r="A60" s="148"/>
      <c r="B60" s="147" t="s">
        <v>11</v>
      </c>
      <c r="C60" s="146"/>
      <c r="D60" s="146"/>
      <c r="E60" s="145"/>
      <c r="F60" s="144"/>
      <c r="G60" s="143"/>
      <c r="H60" s="142">
        <f>H59+H58</f>
        <v>0</v>
      </c>
    </row>
  </sheetData>
  <sheetProtection insertRows="0" selectLockedCells="1"/>
  <printOptions horizontalCentered="1"/>
  <pageMargins left="0.39370078740157483" right="0.39370078740157483" top="0.31496062992125984" bottom="0.27559055118110237" header="0.15748031496062992" footer="0.19685039370078741"/>
  <pageSetup paperSize="9" scale="65" fitToHeight="0" orientation="portrait" r:id="rId1"/>
  <headerFooter alignWithMargins="0">
    <oddHeader>&amp;L&amp;G&amp;R&amp;G</oddHeader>
    <oddFooter>&amp;L&amp;"Poppins,Normal"&amp;8 25-BT033-1 / &amp;F
Imprimé le &amp;D&amp;R&amp;"Poppins,Normal"&amp;8&amp;P/&amp;N</oddFooter>
  </headerFooter>
  <rowBreaks count="1" manualBreakCount="1">
    <brk id="31" max="7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DB217-3C07-4303-8E31-D05CA8D37077}">
  <dimension ref="A1:H12"/>
  <sheetViews>
    <sheetView showGridLines="0" view="pageBreakPreview" zoomScaleNormal="100" zoomScaleSheetLayoutView="100" workbookViewId="0">
      <selection sqref="A1:XFD1048576"/>
    </sheetView>
  </sheetViews>
  <sheetFormatPr baseColWidth="10" defaultRowHeight="12.75" x14ac:dyDescent="0.2"/>
  <cols>
    <col min="2" max="2" width="66.7109375" customWidth="1"/>
    <col min="3" max="5" width="25.7109375" customWidth="1"/>
  </cols>
  <sheetData>
    <row r="1" spans="1:8" s="138" customFormat="1" ht="31.15" customHeight="1" x14ac:dyDescent="0.8">
      <c r="A1" s="268" t="s">
        <v>39</v>
      </c>
      <c r="B1" s="267"/>
      <c r="C1" s="266"/>
      <c r="D1" s="266"/>
      <c r="E1" s="265"/>
      <c r="F1" s="258"/>
      <c r="G1" s="258"/>
      <c r="H1" s="258"/>
    </row>
    <row r="2" spans="1:8" s="138" customFormat="1" ht="13.35" customHeight="1" x14ac:dyDescent="0.8">
      <c r="A2" s="264"/>
      <c r="B2" s="257"/>
      <c r="C2" s="259"/>
      <c r="D2" s="259"/>
      <c r="E2" s="258"/>
      <c r="F2" s="258"/>
      <c r="G2" s="258"/>
      <c r="H2" s="257"/>
    </row>
    <row r="3" spans="1:8" s="261" customFormat="1" ht="44.45" customHeight="1" x14ac:dyDescent="0.2">
      <c r="A3" s="262" t="s">
        <v>40</v>
      </c>
      <c r="B3" s="259"/>
      <c r="C3" s="259"/>
      <c r="D3" s="259"/>
      <c r="E3" s="263"/>
      <c r="F3" s="258"/>
      <c r="G3" s="259"/>
      <c r="H3" s="259"/>
    </row>
    <row r="4" spans="1:8" s="261" customFormat="1" ht="22.15" customHeight="1" x14ac:dyDescent="0.2">
      <c r="A4" s="262" t="s">
        <v>57</v>
      </c>
      <c r="B4" s="259"/>
      <c r="C4" s="259"/>
      <c r="D4" s="259"/>
      <c r="E4" s="258"/>
      <c r="F4" s="258"/>
      <c r="G4" s="258"/>
      <c r="H4" s="259"/>
    </row>
    <row r="5" spans="1:8" s="138" customFormat="1" ht="46.15" customHeight="1" x14ac:dyDescent="0.55000000000000004">
      <c r="A5" s="260"/>
      <c r="B5" s="257"/>
      <c r="C5" s="259"/>
      <c r="D5" s="259"/>
      <c r="E5" s="258"/>
      <c r="F5" s="258"/>
      <c r="G5" s="258"/>
      <c r="H5" s="257"/>
    </row>
    <row r="6" spans="1:8" s="138" customFormat="1" ht="46.5" customHeight="1" x14ac:dyDescent="0.55000000000000004">
      <c r="A6" s="256" t="s">
        <v>63</v>
      </c>
      <c r="B6" s="255"/>
      <c r="C6" s="255"/>
      <c r="D6" s="255"/>
      <c r="E6" s="254"/>
      <c r="F6" s="254"/>
      <c r="G6" s="270"/>
      <c r="H6" s="271"/>
    </row>
    <row r="8" spans="1:8" ht="13.5" thickBot="1" x14ac:dyDescent="0.25"/>
    <row r="9" spans="1:8" ht="20.100000000000001" customHeight="1" thickBot="1" x14ac:dyDescent="0.25">
      <c r="C9" s="281" t="s">
        <v>65</v>
      </c>
      <c r="D9" s="282" t="s">
        <v>69</v>
      </c>
      <c r="E9" s="283" t="s">
        <v>70</v>
      </c>
    </row>
    <row r="10" spans="1:8" ht="19.5" x14ac:dyDescent="0.55000000000000004">
      <c r="B10" s="273" t="s">
        <v>68</v>
      </c>
      <c r="C10" s="276">
        <f>'DPGF PYLONE OUEST'!H58</f>
        <v>0</v>
      </c>
      <c r="D10" s="272">
        <f>'DPGF PYLONE OUEST'!H59</f>
        <v>0</v>
      </c>
      <c r="E10" s="277">
        <f>'DPGF PYLONE OUEST'!H60</f>
        <v>0</v>
      </c>
    </row>
    <row r="11" spans="1:8" ht="19.5" x14ac:dyDescent="0.55000000000000004">
      <c r="B11" s="274" t="s">
        <v>67</v>
      </c>
      <c r="C11" s="276">
        <f>'DPGF PYLONE EST'!H58</f>
        <v>0</v>
      </c>
      <c r="D11" s="272">
        <f>'DPGF PYLONE EST'!H59</f>
        <v>0</v>
      </c>
      <c r="E11" s="277">
        <f>'DPGF PYLONE EST'!H60</f>
        <v>0</v>
      </c>
    </row>
    <row r="12" spans="1:8" ht="20.25" thickBot="1" x14ac:dyDescent="0.6">
      <c r="B12" s="275" t="s">
        <v>66</v>
      </c>
      <c r="C12" s="278">
        <f>SUM(C10:C11)</f>
        <v>0</v>
      </c>
      <c r="D12" s="279">
        <f>SUM(D10:D11)</f>
        <v>0</v>
      </c>
      <c r="E12" s="280">
        <f>SUM(E10:E11)</f>
        <v>0</v>
      </c>
    </row>
  </sheetData>
  <pageMargins left="0.7" right="0.7" top="0.75" bottom="0.75" header="0.3" footer="0.3"/>
  <pageSetup paperSize="9" scale="5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7159e773-ea93-4ef4-8347-084235e92e49" ContentTypeId="0x010100DF86FF042D06E94EB207633D3BFA0B5E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maines_x0020_de_x0020_compétences xmlns="385815a1-737f-4965-bbfc-4a7d743891e0">
      <Value>A définir</Value>
    </Domaines_x0020_de_x0020_compétences>
    <Mise_x0020_en_x0020_avant xmlns="385815a1-737f-4965-bbfc-4a7d743891e0">false</Mise_x0020_en_x0020_avant>
    <Bibliothèque xmlns="385815a1-737f-4965-bbfc-4a7d743891e0">Opérationnel</Bibliothèque>
    <Client xmlns="385815a1-737f-4965-bbfc-4a7d743891e0">A définir</Client>
    <Pôle xmlns="385815a1-737f-4965-bbfc-4a7d743891e0">BT</Pôl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ation opérationnel" ma:contentTypeID="0x010100DF86FF042D06E94EB207633D3BFA0B5E000D04138412F08D46AB920B46E78DE672" ma:contentTypeVersion="15" ma:contentTypeDescription="" ma:contentTypeScope="" ma:versionID="71801213f2fa175e3c11dc6c4f3b5273">
  <xsd:schema xmlns:xsd="http://www.w3.org/2001/XMLSchema" xmlns:xs="http://www.w3.org/2001/XMLSchema" xmlns:p="http://schemas.microsoft.com/office/2006/metadata/properties" xmlns:ns2="385815a1-737f-4965-bbfc-4a7d743891e0" targetNamespace="http://schemas.microsoft.com/office/2006/metadata/properties" ma:root="true" ma:fieldsID="33debd094269bdf7388947173e20dc89" ns2:_="">
    <xsd:import namespace="385815a1-737f-4965-bbfc-4a7d743891e0"/>
    <xsd:element name="properties">
      <xsd:complexType>
        <xsd:sequence>
          <xsd:element name="documentManagement">
            <xsd:complexType>
              <xsd:all>
                <xsd:element ref="ns2:Domaines_x0020_de_x0020_compétences" minOccurs="0"/>
                <xsd:element ref="ns2:Pôle" minOccurs="0"/>
                <xsd:element ref="ns2:Client" minOccurs="0"/>
                <xsd:element ref="ns2:Bibliothèque" minOccurs="0"/>
                <xsd:element ref="ns2:Mise_x0020_en_x0020_ava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5815a1-737f-4965-bbfc-4a7d743891e0" elementFormDefault="qualified">
    <xsd:import namespace="http://schemas.microsoft.com/office/2006/documentManagement/types"/>
    <xsd:import namespace="http://schemas.microsoft.com/office/infopath/2007/PartnerControls"/>
    <xsd:element name="Domaines_x0020_de_x0020_compétences" ma:index="8" nillable="true" ma:displayName="Domaines de compétences" ma:internalName="Domaines_x0020_de_x0020_comp_x00e9_tence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ME"/>
                    <xsd:enumeration value="AMU"/>
                    <xsd:enumeration value="BIM"/>
                    <xsd:enumeration value="CME"/>
                    <xsd:enumeration value="CMG"/>
                    <xsd:enumeration value="CVC"/>
                    <xsd:enumeration value="DES"/>
                    <xsd:enumeration value="EAI"/>
                    <xsd:enumeration value="ENV"/>
                    <xsd:enumeration value="AEM"/>
                    <xsd:enumeration value="EBT"/>
                    <xsd:enumeration value="ECO"/>
                    <xsd:enumeration value="ENR"/>
                    <xsd:enumeration value="EPT"/>
                    <xsd:enumeration value="ETH"/>
                    <xsd:enumeration value="HEP"/>
                    <xsd:enumeration value="HEU"/>
                    <xsd:enumeration value="HYG"/>
                    <xsd:enumeration value="IRE"/>
                    <xsd:enumeration value="IRG"/>
                    <xsd:enumeration value="IRX"/>
                    <xsd:enumeration value="LOG"/>
                    <xsd:enumeration value="SSI"/>
                    <xsd:enumeration value="THB"/>
                    <xsd:enumeration value="A définir"/>
                  </xsd:restriction>
                </xsd:simpleType>
              </xsd:element>
            </xsd:sequence>
          </xsd:extension>
        </xsd:complexContent>
      </xsd:complexType>
    </xsd:element>
    <xsd:element name="Pôle" ma:index="9" nillable="true" ma:displayName="Pôle" ma:format="Dropdown" ma:internalName="P_x00f4_le">
      <xsd:simpleType>
        <xsd:restriction base="dms:Choice">
          <xsd:enumeration value="BT"/>
          <xsd:enumeration value="EI"/>
          <xsd:enumeration value="IS"/>
          <xsd:enumeration value="APP"/>
        </xsd:restriction>
      </xsd:simpleType>
    </xsd:element>
    <xsd:element name="Client" ma:index="10" nillable="true" ma:displayName="Client" ma:format="Dropdown" ma:internalName="Client">
      <xsd:simpleType>
        <xsd:union memberTypes="dms:Text">
          <xsd:simpleType>
            <xsd:restriction base="dms:Choice">
              <xsd:enumeration value="ENEDIS"/>
              <xsd:enumeration value="CPCU"/>
            </xsd:restriction>
          </xsd:simpleType>
        </xsd:union>
      </xsd:simpleType>
    </xsd:element>
    <xsd:element name="Bibliothèque" ma:index="11" nillable="true" ma:displayName="Bibliothèque" ma:format="Dropdown" ma:internalName="Biblioth_x00e8_que">
      <xsd:simpleType>
        <xsd:restriction base="dms:Choice">
          <xsd:enumeration value="Informatique"/>
          <xsd:enumeration value="Services généraux"/>
          <xsd:enumeration value="RH"/>
          <xsd:enumeration value="Opérationnel"/>
          <xsd:enumeration value="Commercial"/>
          <xsd:enumeration value="QSE"/>
        </xsd:restriction>
      </xsd:simpleType>
    </xsd:element>
    <xsd:element name="Mise_x0020_en_x0020_avant" ma:index="12" nillable="true" ma:displayName="Mise en avant" ma:default="0" ma:internalName="Mise_x0020_en_x0020_avant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429C06-5747-4AB6-BDF9-9FD31173A16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69B64222-B0E9-4CD8-BBA1-736E41525F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33F0F1-ADB8-44AD-9B7E-B8F0D0FCA617}">
  <ds:schemaRefs>
    <ds:schemaRef ds:uri="http://schemas.microsoft.com/office/2006/metadata/properties"/>
    <ds:schemaRef ds:uri="http://schemas.microsoft.com/office/infopath/2007/PartnerControls"/>
    <ds:schemaRef ds:uri="385815a1-737f-4965-bbfc-4a7d743891e0"/>
  </ds:schemaRefs>
</ds:datastoreItem>
</file>

<file path=customXml/itemProps4.xml><?xml version="1.0" encoding="utf-8"?>
<ds:datastoreItem xmlns:ds="http://schemas.openxmlformats.org/officeDocument/2006/customXml" ds:itemID="{457E8C4E-5B3D-437F-892F-566DA6BF17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5815a1-737f-4965-bbfc-4a7d743891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PdG</vt:lpstr>
      <vt:lpstr>DPGF PYLONE OUEST</vt:lpstr>
      <vt:lpstr>DPGF PYLONE EST</vt:lpstr>
      <vt:lpstr>TOTAL</vt:lpstr>
      <vt:lpstr>PdG!_Hlk181821884</vt:lpstr>
      <vt:lpstr>'DPGF PYLONE EST'!Impression_des_titres</vt:lpstr>
      <vt:lpstr>'DPGF PYLONE OUEST'!Impression_des_titres</vt:lpstr>
      <vt:lpstr>'DPGF PYLONE EST'!Zone_d_impression</vt:lpstr>
      <vt:lpstr>'DPGF PYLONE OUEST'!Zone_d_impression</vt:lpstr>
      <vt:lpstr>PdG!Zone_d_impression</vt:lpstr>
      <vt:lpstr>TOTAL!Zone_d_impression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LIORET Baptiste</cp:lastModifiedBy>
  <cp:revision/>
  <cp:lastPrinted>2025-10-08T12:44:28Z</cp:lastPrinted>
  <dcterms:created xsi:type="dcterms:W3CDTF">1996-10-21T11:03:58Z</dcterms:created>
  <dcterms:modified xsi:type="dcterms:W3CDTF">2025-12-19T15:18:49Z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0x010100DF86FF042D06E94EB207633D3BFA0B5E000D04138412F08D46AB920B46E78DE672</vt:lpwstr>
  </property>
  <property fmtid="{D5CDD505-2E9C-101B-9397-08002B2CF9AE}" pid="3" name="Order">
    <vt:r8>13000</vt:r8>
  </property>
</Properties>
</file>